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1490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L274" i="1" l="1"/>
  <c r="H274" i="1"/>
  <c r="L221" i="1"/>
  <c r="H221" i="1"/>
  <c r="E23" i="1"/>
  <c r="F23" i="1"/>
  <c r="G23" i="1"/>
  <c r="I23" i="1"/>
  <c r="J23" i="1"/>
  <c r="L23" i="1" s="1"/>
  <c r="K23" i="1"/>
  <c r="H24" i="1"/>
  <c r="L24" i="1"/>
  <c r="H25" i="1"/>
  <c r="L25" i="1"/>
  <c r="H26" i="1"/>
  <c r="L26" i="1"/>
  <c r="H27" i="1"/>
  <c r="L27" i="1"/>
  <c r="E28" i="1"/>
  <c r="F28" i="1"/>
  <c r="G28" i="1"/>
  <c r="I28" i="1"/>
  <c r="J28" i="1"/>
  <c r="K28" i="1"/>
  <c r="H29" i="1"/>
  <c r="L29" i="1"/>
  <c r="H30" i="1"/>
  <c r="L30" i="1"/>
  <c r="H31" i="1"/>
  <c r="L31" i="1"/>
  <c r="H32" i="1"/>
  <c r="L32" i="1"/>
  <c r="K33" i="1"/>
  <c r="E34" i="1"/>
  <c r="F34" i="1"/>
  <c r="G34" i="1"/>
  <c r="I34" i="1"/>
  <c r="J34" i="1"/>
  <c r="K34" i="1"/>
  <c r="E35" i="1"/>
  <c r="H35" i="1"/>
  <c r="F35" i="1"/>
  <c r="G35" i="1"/>
  <c r="I35" i="1"/>
  <c r="J35" i="1"/>
  <c r="K35" i="1"/>
  <c r="E36" i="1"/>
  <c r="F36" i="1"/>
  <c r="G36" i="1"/>
  <c r="I36" i="1"/>
  <c r="J36" i="1"/>
  <c r="K36" i="1"/>
  <c r="E37" i="1"/>
  <c r="H37" i="1" s="1"/>
  <c r="F37" i="1"/>
  <c r="G37" i="1"/>
  <c r="I37" i="1"/>
  <c r="J37" i="1"/>
  <c r="K37" i="1"/>
  <c r="E44" i="1"/>
  <c r="H44" i="1"/>
  <c r="F44" i="1"/>
  <c r="G44" i="1"/>
  <c r="I44" i="1"/>
  <c r="I52" i="1" s="1"/>
  <c r="J44" i="1"/>
  <c r="K44" i="1"/>
  <c r="K52" i="1" s="1"/>
  <c r="K76" i="1" s="1"/>
  <c r="H45" i="1"/>
  <c r="L45" i="1"/>
  <c r="H46" i="1"/>
  <c r="L46" i="1"/>
  <c r="H47" i="1"/>
  <c r="L47" i="1"/>
  <c r="E48" i="1"/>
  <c r="F48" i="1"/>
  <c r="H48" i="1" s="1"/>
  <c r="G48" i="1"/>
  <c r="G52" i="1" s="1"/>
  <c r="I48" i="1"/>
  <c r="J48" i="1"/>
  <c r="K48" i="1"/>
  <c r="H49" i="1"/>
  <c r="L49" i="1"/>
  <c r="H50" i="1"/>
  <c r="L50" i="1"/>
  <c r="H51" i="1"/>
  <c r="L51" i="1"/>
  <c r="E52" i="1"/>
  <c r="E53" i="1"/>
  <c r="F53" i="1"/>
  <c r="H53" i="1" s="1"/>
  <c r="G53" i="1"/>
  <c r="I53" i="1"/>
  <c r="J53" i="1"/>
  <c r="L53" i="1" s="1"/>
  <c r="K53" i="1"/>
  <c r="E54" i="1"/>
  <c r="F54" i="1"/>
  <c r="G54" i="1"/>
  <c r="I54" i="1"/>
  <c r="J54" i="1"/>
  <c r="K54" i="1"/>
  <c r="L54" i="1" s="1"/>
  <c r="E55" i="1"/>
  <c r="F55" i="1"/>
  <c r="G55" i="1"/>
  <c r="I55" i="1"/>
  <c r="L55" i="1" s="1"/>
  <c r="J55" i="1"/>
  <c r="K55" i="1"/>
  <c r="H56" i="1"/>
  <c r="L56" i="1"/>
  <c r="H57" i="1"/>
  <c r="L57" i="1"/>
  <c r="H58" i="1"/>
  <c r="L58" i="1"/>
  <c r="E59" i="1"/>
  <c r="F59" i="1"/>
  <c r="G59" i="1"/>
  <c r="I59" i="1"/>
  <c r="J59" i="1"/>
  <c r="K59" i="1"/>
  <c r="L59" i="1"/>
  <c r="H60" i="1"/>
  <c r="L60" i="1"/>
  <c r="H61" i="1"/>
  <c r="L61" i="1"/>
  <c r="H62" i="1"/>
  <c r="L62" i="1"/>
  <c r="H63" i="1"/>
  <c r="L63" i="1"/>
  <c r="E70" i="1"/>
  <c r="F70" i="1"/>
  <c r="G70" i="1"/>
  <c r="I70" i="1"/>
  <c r="L70" i="1" s="1"/>
  <c r="J70" i="1"/>
  <c r="K70" i="1"/>
  <c r="H71" i="1"/>
  <c r="L71" i="1"/>
  <c r="H72" i="1"/>
  <c r="L72" i="1"/>
  <c r="H73" i="1"/>
  <c r="L73" i="1"/>
  <c r="H74" i="1"/>
  <c r="L74" i="1"/>
  <c r="H75" i="1"/>
  <c r="L75" i="1"/>
  <c r="E78" i="1"/>
  <c r="F78" i="1"/>
  <c r="G78" i="1"/>
  <c r="I78" i="1"/>
  <c r="J78" i="1"/>
  <c r="K78" i="1"/>
  <c r="L78" i="1" s="1"/>
  <c r="H79" i="1"/>
  <c r="L79" i="1"/>
  <c r="H80" i="1"/>
  <c r="L80" i="1"/>
  <c r="H81" i="1"/>
  <c r="L81" i="1"/>
  <c r="H82" i="1"/>
  <c r="L82" i="1"/>
  <c r="H83" i="1"/>
  <c r="L83" i="1"/>
  <c r="H84" i="1"/>
  <c r="L84" i="1"/>
  <c r="H85" i="1"/>
  <c r="L85" i="1"/>
  <c r="H86" i="1"/>
  <c r="L86" i="1"/>
  <c r="H87" i="1"/>
  <c r="L87" i="1"/>
  <c r="E88" i="1"/>
  <c r="F88" i="1"/>
  <c r="H88" i="1" s="1"/>
  <c r="G88" i="1"/>
  <c r="I88" i="1"/>
  <c r="J88" i="1"/>
  <c r="L88" i="1" s="1"/>
  <c r="K88" i="1"/>
  <c r="H89" i="1"/>
  <c r="L89" i="1"/>
  <c r="H90" i="1"/>
  <c r="L90" i="1"/>
  <c r="H91" i="1"/>
  <c r="L91" i="1"/>
  <c r="H99" i="1"/>
  <c r="L99" i="1"/>
  <c r="H100" i="1"/>
  <c r="L100" i="1"/>
  <c r="E101" i="1"/>
  <c r="H101" i="1" s="1"/>
  <c r="F101" i="1"/>
  <c r="G101" i="1"/>
  <c r="I101" i="1"/>
  <c r="J101" i="1"/>
  <c r="K101" i="1"/>
  <c r="H102" i="1"/>
  <c r="L102" i="1"/>
  <c r="H103" i="1"/>
  <c r="L103" i="1"/>
  <c r="H104" i="1"/>
  <c r="L104" i="1"/>
  <c r="H105" i="1"/>
  <c r="L105" i="1"/>
  <c r="H107" i="1"/>
  <c r="L107" i="1"/>
  <c r="H108" i="1"/>
  <c r="L108" i="1"/>
  <c r="H109" i="1"/>
  <c r="L109" i="1"/>
  <c r="H110" i="1"/>
  <c r="L110" i="1"/>
  <c r="H111" i="1"/>
  <c r="L111" i="1"/>
  <c r="E112" i="1"/>
  <c r="F112" i="1"/>
  <c r="F106" i="1"/>
  <c r="G112" i="1"/>
  <c r="G106" i="1" s="1"/>
  <c r="I112" i="1"/>
  <c r="I106" i="1" s="1"/>
  <c r="I118" i="1" s="1"/>
  <c r="J112" i="1"/>
  <c r="J106" i="1" s="1"/>
  <c r="K112" i="1"/>
  <c r="K106" i="1" s="1"/>
  <c r="K118" i="1" s="1"/>
  <c r="E113" i="1"/>
  <c r="F113" i="1"/>
  <c r="G113" i="1"/>
  <c r="I113" i="1"/>
  <c r="J113" i="1"/>
  <c r="K113" i="1"/>
  <c r="H114" i="1"/>
  <c r="L114" i="1"/>
  <c r="H115" i="1"/>
  <c r="L115" i="1"/>
  <c r="H116" i="1"/>
  <c r="L116" i="1"/>
  <c r="H117" i="1"/>
  <c r="L117" i="1"/>
  <c r="E127" i="1"/>
  <c r="E154" i="1" s="1"/>
  <c r="E162" i="1" s="1"/>
  <c r="F127" i="1"/>
  <c r="G127" i="1"/>
  <c r="I127" i="1"/>
  <c r="L127" i="1" s="1"/>
  <c r="J127" i="1"/>
  <c r="K127" i="1"/>
  <c r="H128" i="1"/>
  <c r="L128" i="1"/>
  <c r="H129" i="1"/>
  <c r="L129" i="1"/>
  <c r="H130" i="1"/>
  <c r="L130" i="1"/>
  <c r="H131" i="1"/>
  <c r="L131" i="1"/>
  <c r="E132" i="1"/>
  <c r="F132" i="1"/>
  <c r="G132" i="1"/>
  <c r="I132" i="1"/>
  <c r="J132" i="1"/>
  <c r="J154" i="1" s="1"/>
  <c r="J162" i="1" s="1"/>
  <c r="K132" i="1"/>
  <c r="H133" i="1"/>
  <c r="L133" i="1"/>
  <c r="H134" i="1"/>
  <c r="L134" i="1"/>
  <c r="H135" i="1"/>
  <c r="L135" i="1"/>
  <c r="H136" i="1"/>
  <c r="L136" i="1"/>
  <c r="H137" i="1"/>
  <c r="L137" i="1"/>
  <c r="H138" i="1"/>
  <c r="L138" i="1"/>
  <c r="E145" i="1"/>
  <c r="F145" i="1"/>
  <c r="G145" i="1"/>
  <c r="G154" i="1" s="1"/>
  <c r="G162" i="1" s="1"/>
  <c r="I145" i="1"/>
  <c r="L145" i="1" s="1"/>
  <c r="J145" i="1"/>
  <c r="K145" i="1"/>
  <c r="H146" i="1"/>
  <c r="L146" i="1"/>
  <c r="H147" i="1"/>
  <c r="L147" i="1"/>
  <c r="H148" i="1"/>
  <c r="L148" i="1"/>
  <c r="H149" i="1"/>
  <c r="L149" i="1"/>
  <c r="H150" i="1"/>
  <c r="L150" i="1"/>
  <c r="H151" i="1"/>
  <c r="L151" i="1"/>
  <c r="H152" i="1"/>
  <c r="L152" i="1"/>
  <c r="H153" i="1"/>
  <c r="L153" i="1"/>
  <c r="E156" i="1"/>
  <c r="F156" i="1"/>
  <c r="H156" i="1" s="1"/>
  <c r="G156" i="1"/>
  <c r="I156" i="1"/>
  <c r="J156" i="1"/>
  <c r="K156" i="1"/>
  <c r="H157" i="1"/>
  <c r="L157" i="1"/>
  <c r="H158" i="1"/>
  <c r="L158" i="1"/>
  <c r="H159" i="1"/>
  <c r="L159" i="1"/>
  <c r="H160" i="1"/>
  <c r="L160" i="1"/>
  <c r="H161" i="1"/>
  <c r="L161" i="1"/>
  <c r="H173" i="1"/>
  <c r="L173" i="1"/>
  <c r="H174" i="1"/>
  <c r="L174" i="1"/>
  <c r="H175" i="1"/>
  <c r="L175" i="1"/>
  <c r="H176" i="1"/>
  <c r="L176" i="1"/>
  <c r="H177" i="1"/>
  <c r="L177" i="1"/>
  <c r="H178" i="1"/>
  <c r="L178" i="1"/>
  <c r="H179" i="1"/>
  <c r="L179" i="1"/>
  <c r="H180" i="1"/>
  <c r="L180" i="1"/>
  <c r="H181" i="1"/>
  <c r="L181" i="1"/>
  <c r="H182" i="1"/>
  <c r="L182" i="1"/>
  <c r="H183" i="1"/>
  <c r="L183" i="1"/>
  <c r="H184" i="1"/>
  <c r="L184" i="1"/>
  <c r="H185" i="1"/>
  <c r="L185" i="1"/>
  <c r="H186" i="1"/>
  <c r="L186" i="1"/>
  <c r="H187" i="1"/>
  <c r="L187" i="1"/>
  <c r="H188" i="1"/>
  <c r="L188" i="1"/>
  <c r="H189" i="1"/>
  <c r="L189" i="1"/>
  <c r="H192" i="1"/>
  <c r="L192" i="1"/>
  <c r="H193" i="1"/>
  <c r="L193" i="1"/>
  <c r="H194" i="1"/>
  <c r="L194" i="1"/>
  <c r="H195" i="1"/>
  <c r="L195" i="1"/>
  <c r="H196" i="1"/>
  <c r="L196" i="1"/>
  <c r="H197" i="1"/>
  <c r="L197" i="1"/>
  <c r="H198" i="1"/>
  <c r="L198" i="1"/>
  <c r="H199" i="1"/>
  <c r="L199" i="1"/>
  <c r="H200" i="1"/>
  <c r="L200" i="1"/>
  <c r="H201" i="1"/>
  <c r="L201" i="1"/>
  <c r="H202" i="1"/>
  <c r="L202" i="1"/>
  <c r="H203" i="1"/>
  <c r="L203" i="1"/>
  <c r="H204" i="1"/>
  <c r="L204" i="1"/>
  <c r="H205" i="1"/>
  <c r="L205" i="1"/>
  <c r="H206" i="1"/>
  <c r="L206" i="1"/>
  <c r="H207" i="1"/>
  <c r="L207" i="1"/>
  <c r="H208" i="1"/>
  <c r="L208" i="1"/>
  <c r="H209" i="1"/>
  <c r="L209" i="1"/>
  <c r="H210" i="1"/>
  <c r="L210" i="1"/>
  <c r="H213" i="1"/>
  <c r="L213" i="1"/>
  <c r="H214" i="1"/>
  <c r="L214" i="1"/>
  <c r="H215" i="1"/>
  <c r="L215" i="1"/>
  <c r="H216" i="1"/>
  <c r="L216" i="1"/>
  <c r="H217" i="1"/>
  <c r="L217" i="1"/>
  <c r="H218" i="1"/>
  <c r="L218" i="1"/>
  <c r="H219" i="1"/>
  <c r="L219" i="1"/>
  <c r="H220" i="1"/>
  <c r="L220" i="1"/>
  <c r="H222" i="1"/>
  <c r="L222" i="1"/>
  <c r="H223" i="1"/>
  <c r="L223" i="1"/>
  <c r="H224" i="1"/>
  <c r="L224" i="1"/>
  <c r="H225" i="1"/>
  <c r="L225" i="1"/>
  <c r="H226" i="1"/>
  <c r="L226" i="1"/>
  <c r="H227" i="1"/>
  <c r="L227" i="1"/>
  <c r="H228" i="1"/>
  <c r="L228" i="1"/>
  <c r="H229" i="1"/>
  <c r="L229" i="1"/>
  <c r="H232" i="1"/>
  <c r="L232" i="1"/>
  <c r="H233" i="1"/>
  <c r="L233" i="1"/>
  <c r="H234" i="1"/>
  <c r="L234" i="1"/>
  <c r="H235" i="1"/>
  <c r="L235" i="1"/>
  <c r="H236" i="1"/>
  <c r="L236" i="1"/>
  <c r="H237" i="1"/>
  <c r="L237" i="1"/>
  <c r="H238" i="1"/>
  <c r="L238" i="1"/>
  <c r="H239" i="1"/>
  <c r="L239" i="1"/>
  <c r="H240" i="1"/>
  <c r="L240" i="1"/>
  <c r="H241" i="1"/>
  <c r="L241" i="1"/>
  <c r="H242" i="1"/>
  <c r="L242" i="1"/>
  <c r="H243" i="1"/>
  <c r="L243" i="1"/>
  <c r="H244" i="1"/>
  <c r="L244" i="1"/>
  <c r="H245" i="1"/>
  <c r="L245" i="1"/>
  <c r="H246" i="1"/>
  <c r="L246" i="1"/>
  <c r="H247" i="1"/>
  <c r="L247" i="1"/>
  <c r="H248" i="1"/>
  <c r="L248" i="1"/>
  <c r="H249" i="1"/>
  <c r="L249" i="1"/>
  <c r="H250" i="1"/>
  <c r="L250" i="1"/>
  <c r="H251" i="1"/>
  <c r="L251" i="1"/>
  <c r="H252" i="1"/>
  <c r="L252" i="1"/>
  <c r="H253" i="1"/>
  <c r="L253" i="1"/>
  <c r="H256" i="1"/>
  <c r="L256" i="1"/>
  <c r="H257" i="1"/>
  <c r="L257" i="1"/>
  <c r="H258" i="1"/>
  <c r="L258" i="1"/>
  <c r="H259" i="1"/>
  <c r="L259" i="1"/>
  <c r="H260" i="1"/>
  <c r="L260" i="1"/>
  <c r="H261" i="1"/>
  <c r="L261" i="1"/>
  <c r="H262" i="1"/>
  <c r="L262" i="1"/>
  <c r="H263" i="1"/>
  <c r="L263" i="1"/>
  <c r="H264" i="1"/>
  <c r="L264" i="1"/>
  <c r="H265" i="1"/>
  <c r="L265" i="1"/>
  <c r="H266" i="1"/>
  <c r="L266" i="1"/>
  <c r="H267" i="1"/>
  <c r="L267" i="1"/>
  <c r="H268" i="1"/>
  <c r="L268" i="1"/>
  <c r="H269" i="1"/>
  <c r="L269" i="1"/>
  <c r="H270" i="1"/>
  <c r="L270" i="1"/>
  <c r="H271" i="1"/>
  <c r="L271" i="1"/>
  <c r="H272" i="1"/>
  <c r="L272" i="1"/>
  <c r="H273" i="1"/>
  <c r="L273" i="1"/>
  <c r="L113" i="1"/>
  <c r="H55" i="1"/>
  <c r="J52" i="1"/>
  <c r="L37" i="1"/>
  <c r="E33" i="1"/>
  <c r="E76" i="1" s="1"/>
  <c r="L156" i="1"/>
  <c r="H132" i="1"/>
  <c r="L101" i="1"/>
  <c r="H54" i="1"/>
  <c r="L36" i="1"/>
  <c r="L35" i="1"/>
  <c r="H145" i="1"/>
  <c r="H127" i="1"/>
  <c r="L34" i="1"/>
  <c r="L132" i="1"/>
  <c r="F154" i="1"/>
  <c r="I33" i="1"/>
  <c r="H113" i="1"/>
  <c r="H70" i="1"/>
  <c r="L48" i="1"/>
  <c r="L28" i="1"/>
  <c r="L44" i="1"/>
  <c r="E106" i="1"/>
  <c r="L112" i="1"/>
  <c r="K119" i="1" l="1"/>
  <c r="L52" i="1"/>
  <c r="I76" i="1"/>
  <c r="I119" i="1" s="1"/>
  <c r="I154" i="1"/>
  <c r="H112" i="1"/>
  <c r="E118" i="1"/>
  <c r="H34" i="1"/>
  <c r="J33" i="1"/>
  <c r="L33" i="1" s="1"/>
  <c r="K154" i="1"/>
  <c r="K162" i="1" s="1"/>
  <c r="F52" i="1"/>
  <c r="H52" i="1" s="1"/>
  <c r="G33" i="1"/>
  <c r="G76" i="1" s="1"/>
  <c r="G118" i="1"/>
  <c r="F33" i="1"/>
  <c r="L106" i="1"/>
  <c r="H106" i="1"/>
  <c r="H59" i="1"/>
  <c r="H36" i="1"/>
  <c r="H28" i="1"/>
  <c r="H33" i="1"/>
  <c r="J118" i="1"/>
  <c r="L118" i="1" s="1"/>
  <c r="G119" i="1"/>
  <c r="E119" i="1"/>
  <c r="J76" i="1"/>
  <c r="J119" i="1" s="1"/>
  <c r="L119" i="1" s="1"/>
  <c r="F162" i="1"/>
  <c r="H162" i="1" s="1"/>
  <c r="H78" i="1"/>
  <c r="F118" i="1"/>
  <c r="H23" i="1"/>
  <c r="H154" i="1"/>
  <c r="L154" i="1" l="1"/>
  <c r="I162" i="1"/>
  <c r="L162" i="1" s="1"/>
  <c r="H118" i="1"/>
  <c r="F76" i="1"/>
  <c r="F119" i="1"/>
  <c r="H119" i="1" s="1"/>
  <c r="H76" i="1"/>
  <c r="L76" i="1"/>
</calcChain>
</file>

<file path=xl/sharedStrings.xml><?xml version="1.0" encoding="utf-8"?>
<sst xmlns="http://schemas.openxmlformats.org/spreadsheetml/2006/main" count="572" uniqueCount="415">
  <si>
    <t xml:space="preserve">БАЛАНС  </t>
  </si>
  <si>
    <t>ГОСУДАРСТВЕННОГО (МУНИЦИПАЛЬНОГО) УЧРЕЖДЕНИЯ</t>
  </si>
  <si>
    <t>КОДЫ</t>
  </si>
  <si>
    <t xml:space="preserve">              </t>
  </si>
  <si>
    <t>Форма по ОКУД</t>
  </si>
  <si>
    <t>0503730</t>
  </si>
  <si>
    <t>Дата</t>
  </si>
  <si>
    <t xml:space="preserve">Учреждение  </t>
  </si>
  <si>
    <t>по ОКПО</t>
  </si>
  <si>
    <t>Обособленное подразделение</t>
  </si>
  <si>
    <t xml:space="preserve">Учредитель  </t>
  </si>
  <si>
    <t xml:space="preserve">Наименование органа, </t>
  </si>
  <si>
    <t xml:space="preserve">осуществляющего                        </t>
  </si>
  <si>
    <t>полномочия учредителя</t>
  </si>
  <si>
    <t>Глава по БК</t>
  </si>
  <si>
    <t>Периодичность:  годовая</t>
  </si>
  <si>
    <t>Единица измерения: руб</t>
  </si>
  <si>
    <t>по ОКЕИ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</si>
  <si>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</si>
  <si>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</si>
  <si>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</si>
  <si>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</si>
  <si>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</si>
  <si>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</si>
  <si>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</si>
  <si>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 xml:space="preserve">Основные средства (балансовая стоимость, 010100000)*, всего, в т.ч.:                                                                             </t>
  </si>
  <si>
    <t>010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</si>
  <si>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</si>
  <si>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</si>
  <si>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</si>
  <si>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</si>
  <si>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</si>
  <si>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</si>
  <si>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</si>
  <si>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</si>
  <si>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средств*, в т.ч.: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</si>
  <si>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</si>
  <si>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</si>
  <si>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</si>
  <si>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</si>
  <si>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</si>
  <si>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</si>
  <si>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</si>
  <si>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</si>
  <si>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</si>
  <si>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стр.020), из них:                                                                                     </t>
  </si>
  <si>
    <t>030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</si>
  <si>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</si>
  <si>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</si>
  <si>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</si>
  <si>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</si>
  <si>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</si>
  <si>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</si>
  <si>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</si>
  <si>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</si>
  <si>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>деятельность с целевыми средствами</t>
  </si>
  <si>
    <t xml:space="preserve">Нематериальные активы (балансовая стоимость, 010200000)*, всего, из них: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</si>
  <si>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</si>
  <si>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</si>
  <si>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</si>
  <si>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</si>
  <si>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</si>
  <si>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</si>
  <si>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</si>
  <si>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*, из них: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</si>
  <si>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</si>
  <si>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</si>
  <si>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</si>
  <si>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</si>
  <si>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</si>
  <si>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</si>
  <si>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</si>
  <si>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стр.050), из них: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</si>
  <si>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</si>
  <si>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</si>
  <si>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</si>
  <si>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</si>
  <si>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</si>
  <si>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</si>
  <si>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</si>
  <si>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</si>
  <si>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(010500000), из них:</t>
  </si>
  <si>
    <t>080</t>
  </si>
  <si>
    <t>особо ценное движимое имущество учреждения (010520000)*</t>
  </si>
  <si>
    <t>081</t>
  </si>
  <si>
    <t>Вложения в нефинансовые активы (010600000), из них: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</si>
  <si>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</si>
  <si>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</si>
  <si>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</si>
  <si>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</si>
  <si>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</si>
  <si>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</si>
  <si>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</si>
  <si>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</si>
  <si>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</si>
  <si>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>На конец отчетного периода</t>
  </si>
  <si>
    <t>Нефинансовые активы в пути (010700000), из них: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</si>
  <si>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</si>
  <si>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</si>
  <si>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</si>
  <si>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</si>
  <si>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</si>
  <si>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</si>
  <si>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</si>
  <si>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</si>
  <si>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</si>
  <si>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</si>
  <si>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</si>
  <si>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</si>
  <si>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</si>
  <si>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(020100000), в т.ч.:</t>
  </si>
  <si>
    <t>170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</si>
  <si>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</si>
  <si>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</si>
  <si>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</si>
  <si>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</si>
  <si>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</si>
  <si>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</si>
  <si>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</si>
  <si>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</si>
  <si>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</si>
  <si>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</si>
  <si>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</si>
  <si>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(020400000), в т.ч.: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</si>
  <si>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</si>
  <si>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</si>
  <si>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</si>
  <si>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</si>
  <si>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</si>
  <si>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</si>
  <si>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</si>
  <si>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r>
      <t xml:space="preserve">Расчеты </t>
    </r>
    <r>
      <rPr>
        <sz val="8"/>
        <rFont val="Arial Cyr"/>
        <family val="2"/>
        <charset val="204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</si>
  <si>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</si>
  <si>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</si>
  <si>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</si>
  <si>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(020700000), в т.ч.: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</si>
  <si>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</si>
  <si>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</si>
  <si>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</si>
  <si>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</si>
  <si>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</si>
  <si>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</si>
  <si>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</si>
  <si>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</si>
  <si>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(021000000), в т.ч.: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</si>
  <si>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</si>
  <si>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</si>
  <si>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</si>
  <si>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</si>
  <si>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</si>
  <si>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</si>
  <si>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</si>
  <si>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(021500000), в т.ч.: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</si>
  <si>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</si>
  <si>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</si>
  <si>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</si>
  <si>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</si>
  <si>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</si>
  <si>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</si>
  <si>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</si>
  <si>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</si>
  <si>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</si>
  <si>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</si>
  <si>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>П А С С И В</t>
  </si>
  <si>
    <t>III. Обязательства</t>
  </si>
  <si>
    <t>Расчеты с кредиторами по долговым обязательствам (030100000), в т.ч.: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</si>
  <si>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</si>
  <si>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</si>
  <si>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</si>
  <si>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</si>
  <si>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</si>
  <si>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</si>
  <si>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</si>
  <si>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</si>
  <si>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</si>
  <si>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(030300000), из них: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</si>
  <si>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</si>
  <si>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</si>
  <si>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</si>
  <si>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</si>
  <si>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</si>
  <si>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</si>
  <si>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</si>
  <si>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</si>
  <si>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</si>
  <si>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</si>
  <si>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</si>
  <si>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</si>
  <si>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</si>
  <si>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>Прочие расчеты с кредиторами (030400000), из них:</t>
  </si>
  <si>
    <t>530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</si>
  <si>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</si>
  <si>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</si>
  <si>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</si>
  <si>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</si>
  <si>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</si>
  <si>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</si>
  <si>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</si>
  <si>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</si>
  <si>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</si>
  <si>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</si>
  <si>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</si>
  <si>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</si>
  <si>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</si>
  <si>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</si>
  <si>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</si>
  <si>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</si>
  <si>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</si>
  <si>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</si>
  <si>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</si>
  <si>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</si>
  <si>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</si>
  <si>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 xml:space="preserve">     СПРАВКА</t>
  </si>
  <si>
    <t>о наличии имущества и обязательств на забалансовых счетах</t>
  </si>
  <si>
    <t>01</t>
  </si>
  <si>
    <t>Имущество, полученное в пользование, всего, в т.ч.:</t>
  </si>
  <si>
    <t>недвижимое, из них:</t>
  </si>
  <si>
    <t>015</t>
  </si>
  <si>
    <t>02</t>
  </si>
  <si>
    <t>Материальные ценности, принятые на хранение, всего, в т.ч.:</t>
  </si>
  <si>
    <t>03</t>
  </si>
  <si>
    <t>Бланки строгой отчетности, всего, в т.ч.:</t>
  </si>
  <si>
    <t>04</t>
  </si>
  <si>
    <t>05</t>
  </si>
  <si>
    <t>Материальные ценности, оплаченные по централизованному снабжению, всего, в т.ч.:</t>
  </si>
  <si>
    <t>основные средства, из них:</t>
  </si>
  <si>
    <t>особо ценное движимое имущество</t>
  </si>
  <si>
    <t>материальные запасы, из них: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</si>
  <si>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</si>
  <si>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</si>
  <si>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</si>
  <si>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</si>
  <si>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07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</si>
  <si>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</si>
  <si>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</si>
  <si>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</si>
  <si>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</si>
  <si>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</si>
  <si>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</si>
  <si>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</si>
  <si>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</si>
  <si>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</si>
  <si>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всего, в т.ч.: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</si>
  <si>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</si>
  <si>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</si>
  <si>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</si>
  <si>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</si>
  <si>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</si>
  <si>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</si>
  <si>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</si>
  <si>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всего, в т.ч.:</t>
  </si>
  <si>
    <t>120</t>
  </si>
  <si>
    <t>13</t>
  </si>
  <si>
    <t>Эксперементальные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</si>
  <si>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</si>
  <si>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</si>
  <si>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</si>
  <si>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</si>
  <si>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</si>
  <si>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</si>
  <si>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</si>
  <si>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всего, в т.ч.:</t>
  </si>
  <si>
    <t>доходы</t>
  </si>
  <si>
    <t>расходы</t>
  </si>
  <si>
    <t>источники финансирования дефицита средств учреждения</t>
  </si>
  <si>
    <t>18</t>
  </si>
  <si>
    <t>Выбытия денежных средств со счетов учреждения, всего, в т.ч.: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</si>
  <si>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</si>
  <si>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</si>
  <si>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</si>
  <si>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</si>
  <si>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</si>
  <si>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</si>
  <si>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всего, в т.ч.:</t>
  </si>
  <si>
    <t>иное движимое имущество</t>
  </si>
  <si>
    <t>22</t>
  </si>
  <si>
    <t>Материальные ценности, полученные по централизованному снабжению, всего, в т.ч.: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</si>
  <si>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</si>
  <si>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</si>
  <si>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</si>
  <si>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</si>
  <si>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</si>
  <si>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</si>
  <si>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всего, в т.ч.:</t>
  </si>
  <si>
    <t>24</t>
  </si>
  <si>
    <t>240</t>
  </si>
  <si>
    <t>241</t>
  </si>
  <si>
    <t>недвижимое имущество</t>
  </si>
  <si>
    <t>242</t>
  </si>
  <si>
    <t>243</t>
  </si>
  <si>
    <t>нематериальные активы, из них:</t>
  </si>
  <si>
    <t>244</t>
  </si>
  <si>
    <t>245</t>
  </si>
  <si>
    <t>246</t>
  </si>
  <si>
    <t>247</t>
  </si>
  <si>
    <t>25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</si>
  <si>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</si>
  <si>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</si>
  <si>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</si>
  <si>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</si>
  <si>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</si>
  <si>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</si>
  <si>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</si>
  <si>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</si>
  <si>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</si>
  <si>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</si>
  <si>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261</t>
  </si>
  <si>
    <t>нежвижимое имущество</t>
  </si>
  <si>
    <t>262</t>
  </si>
  <si>
    <t>263</t>
  </si>
  <si>
    <t>264</t>
  </si>
  <si>
    <t>265</t>
  </si>
  <si>
    <t>266</t>
  </si>
  <si>
    <t>267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</si>
  <si>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</si>
  <si>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</si>
  <si>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</si>
  <si>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</si>
  <si>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</si>
  <si>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 xml:space="preserve">              (наименование ОГРН, ИНН, КПП, местонахождение )</t>
  </si>
  <si>
    <r>
      <t xml:space="preserve">Руководитель           </t>
    </r>
    <r>
      <rPr>
        <sz val="8"/>
        <rFont val="Arial Cyr"/>
        <family val="2"/>
        <charset val="204"/>
      </rPr>
      <t xml:space="preserve">       _____________________           ___________________         __________________________</t>
    </r>
  </si>
  <si>
    <t>(уполномоченное лицо)                       (должность)                                   (подпись)                               (расшифровка подписи)</t>
  </si>
  <si>
    <r>
      <t>Исполнитель</t>
    </r>
    <r>
      <rPr>
        <sz val="8"/>
        <rFont val="Arial Cyr"/>
        <family val="2"/>
        <charset val="204"/>
      </rPr>
      <t xml:space="preserve">  ____________________     __________________   _________________________  _____________________</t>
    </r>
  </si>
  <si>
    <t xml:space="preserve">                                      (должность)                           (подпись)                       (расшифровка подписи)                  (телефон, e- mail)</t>
  </si>
  <si>
    <t>"________"    _______________  20 ___  г.</t>
  </si>
  <si>
    <t>016</t>
  </si>
  <si>
    <t>056</t>
  </si>
  <si>
    <t>121</t>
  </si>
  <si>
    <t>122</t>
  </si>
  <si>
    <t>201</t>
  </si>
  <si>
    <t>202</t>
  </si>
  <si>
    <t>226</t>
  </si>
  <si>
    <t>231</t>
  </si>
  <si>
    <t>232</t>
  </si>
  <si>
    <t>248</t>
  </si>
  <si>
    <t>258</t>
  </si>
  <si>
    <t>268</t>
  </si>
  <si>
    <t>337</t>
  </si>
  <si>
    <t>338</t>
  </si>
  <si>
    <t>амортизация особо ценного движимого, недвижимого имущества учреждения</t>
  </si>
  <si>
    <t>6231</t>
  </si>
  <si>
    <t>Задолженность неплатежеспособных дебиторов, всего, в т.ч.:</t>
  </si>
  <si>
    <t>Награды, призы, кубки и ценные подарки, сувениры, всего, в т.ч.: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</si>
  <si>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</si>
  <si>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</si>
  <si>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</si>
  <si>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</si>
  <si>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</si>
  <si>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</si>
  <si>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</si>
  <si>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Задолженность, невостребованная кредиторами, всего, в т.ч.:</t>
  </si>
  <si>
    <t>ИНН</t>
  </si>
  <si>
    <t>по ОКТМО</t>
  </si>
  <si>
    <t>Расчеты по ущербу и иным доходам (020900000)</t>
  </si>
  <si>
    <t>расчеты по налоговым вычетам по НДС (021010000)</t>
  </si>
  <si>
    <t>Финансовый результат экономического субъекта (040100000) (стр. 623 + стр.6231 + стр.624 + стр.625 + стр.626), из них:</t>
  </si>
  <si>
    <t>626</t>
  </si>
  <si>
    <t>резервы предстоящих расходов (040160000 )</t>
  </si>
  <si>
    <t>имущество казны</t>
  </si>
  <si>
    <t>движимое, из них: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</si>
  <si>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</si>
  <si>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</si>
  <si>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</si>
  <si>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</si>
  <si>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</si>
  <si>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</si>
  <si>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</si>
  <si>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(стр.336 + стр.337)</t>
  </si>
  <si>
    <t>Имущество, переданное в доверительное управление, всего, из них:</t>
  </si>
  <si>
    <t>Имущество, переданное в возмездное пользование (аренду), из них:</t>
  </si>
  <si>
    <t>Имущество, переданное в безвозмездное пользование, из них:</t>
  </si>
  <si>
    <t>249</t>
  </si>
  <si>
    <t>непроизведенные активы</t>
  </si>
  <si>
    <t>финансовые активы</t>
  </si>
  <si>
    <t>380</t>
  </si>
  <si>
    <r>
      <t xml:space="preserve">Итого по разделу II </t>
    </r>
    <r>
      <rPr>
        <sz val="8"/>
        <rFont val="Arial Cyr"/>
        <family val="2"/>
        <charset val="204"/>
      </rPr>
      <t>(стр.170  + стр.210 + стр.230 + стр.260 + стр.290 + стр.310 + стр.320 + стр. 330 + стр.370 + стр.380)</t>
    </r>
  </si>
  <si>
    <t>570</t>
  </si>
  <si>
    <t>580</t>
  </si>
  <si>
    <t>590</t>
  </si>
  <si>
    <r>
      <t xml:space="preserve">Итого по разделу III </t>
    </r>
    <r>
      <rPr>
        <sz val="8"/>
        <rFont val="Arial Cyr"/>
        <family val="2"/>
        <charset val="204"/>
      </rPr>
      <t>(стр.470 + стр.490 + стр. 510 + стр.530 + стр.570 + стр.580 + стр.590)</t>
    </r>
  </si>
  <si>
    <t>деятельность по государственному заданию</t>
  </si>
  <si>
    <t>приносящая доход деятельность</t>
  </si>
  <si>
    <t>Расчеты по платежам в бюджеты (030300000)</t>
  </si>
  <si>
    <t>Расчеты по доходам (020500000)</t>
  </si>
  <si>
    <t>Код строки</t>
  </si>
  <si>
    <t>Форма 0503730 с. 2</t>
  </si>
  <si>
    <t xml:space="preserve">         </t>
  </si>
  <si>
    <t>Форма 0503730 с. 3</t>
  </si>
  <si>
    <t>Форма 0503730 с. 4</t>
  </si>
  <si>
    <t>Форма 0503730 с.5</t>
  </si>
  <si>
    <t>Форма 0503730 с.6</t>
  </si>
  <si>
    <t>Форма 0503730 с.7</t>
  </si>
  <si>
    <t>Номер забалансвого счета</t>
  </si>
  <si>
    <t>Наименование забалансового счета, показателя</t>
  </si>
  <si>
    <t xml:space="preserve">                         </t>
  </si>
  <si>
    <t>Форма 0503730 с. 8</t>
  </si>
  <si>
    <t>Форма 0503730 с. 9</t>
  </si>
  <si>
    <t>Форма 0503730 с.10</t>
  </si>
  <si>
    <t>Форма 0503730 с.11</t>
  </si>
  <si>
    <t>денежные средства учреждения на специальных счетах в кредитной организации (020126000)</t>
  </si>
  <si>
    <t>Акции по номинальной стоимости</t>
  </si>
  <si>
    <t>532</t>
  </si>
  <si>
    <t>183</t>
  </si>
  <si>
    <t>источники финансирования дефицита</t>
  </si>
  <si>
    <t>Акции в управляющих компаниях</t>
  </si>
  <si>
    <t>300</t>
  </si>
  <si>
    <t>Юсупова Н. Г.</t>
  </si>
  <si>
    <t>Гордеева Г.Е.</t>
  </si>
  <si>
    <t>ГОУ ВО МО "Государственный гуманитарно-технологический университет"</t>
  </si>
  <si>
    <t>на 1 января 2017 года</t>
  </si>
  <si>
    <t>Министерство образования Московской области</t>
  </si>
  <si>
    <t>02110655</t>
  </si>
  <si>
    <t>5034082850</t>
  </si>
  <si>
    <t>46757000001</t>
  </si>
  <si>
    <t>02087904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</si>
</sst>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7"/>
      <name val="Arial Cyr"/>
      <family val="2"/>
      <charset val="204"/>
    </font>
    <font>
      <sz val="7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/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/>
    <xf numFmtId="49" fontId="3" fillId="0" borderId="0" xfId="0" applyNumberFormat="1" applyFont="1" applyFill="1" applyBorder="1"/>
    <xf numFmtId="4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 indent="4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Alignment="1">
      <alignment horizontal="centerContinuous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49" fontId="3" fillId="0" borderId="24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wrapText="1" indent="2"/>
    </xf>
    <xf numFmtId="49" fontId="3" fillId="0" borderId="17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wrapText="1" indent="3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0" fillId="24" borderId="0" xfId="0" applyFill="1"/>
    <xf numFmtId="0" fontId="3" fillId="24" borderId="32" xfId="0" applyFont="1" applyFill="1" applyBorder="1" applyAlignment="1">
      <alignment wrapText="1"/>
    </xf>
    <xf numFmtId="49" fontId="3" fillId="24" borderId="33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3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4" xfId="0" applyFont="1" applyBorder="1" applyAlignment="1">
      <alignment horizontal="left" wrapText="1" indent="3"/>
    </xf>
    <xf numFmtId="49" fontId="3" fillId="0" borderId="35" xfId="0" applyNumberFormat="1" applyFont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wrapText="1"/>
    </xf>
    <xf numFmtId="0" fontId="6" fillId="24" borderId="11" xfId="0" applyFont="1" applyFill="1" applyBorder="1" applyAlignment="1">
      <alignment horizontal="centerContinuous"/>
    </xf>
    <xf numFmtId="0" fontId="3" fillId="24" borderId="11" xfId="0" applyFont="1" applyFill="1" applyBorder="1"/>
    <xf numFmtId="0" fontId="3" fillId="0" borderId="11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2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 indent="2"/>
    </xf>
    <xf numFmtId="49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 wrapText="1" indent="2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wrapText="1"/>
    </xf>
    <xf numFmtId="49" fontId="3" fillId="24" borderId="19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 indent="2"/>
    </xf>
    <xf numFmtId="0" fontId="8" fillId="0" borderId="11" xfId="0" applyFont="1" applyBorder="1" applyAlignment="1">
      <alignment horizontal="centerContinuous"/>
    </xf>
    <xf numFmtId="0" fontId="3" fillId="0" borderId="11" xfId="0" applyFont="1" applyBorder="1"/>
    <xf numFmtId="49" fontId="3" fillId="24" borderId="24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left" wrapText="1" indent="3"/>
    </xf>
    <xf numFmtId="49" fontId="3" fillId="24" borderId="21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left" wrapText="1" indent="2"/>
    </xf>
    <xf numFmtId="0" fontId="3" fillId="24" borderId="30" xfId="0" applyFont="1" applyFill="1" applyBorder="1" applyAlignment="1">
      <alignment wrapText="1"/>
    </xf>
    <xf numFmtId="0" fontId="3" fillId="0" borderId="44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3"/>
    </xf>
    <xf numFmtId="49" fontId="3" fillId="24" borderId="2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left" wrapText="1" indent="3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0" xfId="0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 indent="3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indent="1"/>
    </xf>
    <xf numFmtId="0" fontId="3" fillId="0" borderId="0" xfId="0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3" fillId="0" borderId="45" xfId="0" applyFont="1" applyBorder="1" applyAlignment="1">
      <alignment wrapText="1"/>
    </xf>
    <xf numFmtId="0" fontId="0" fillId="0" borderId="41" xfId="0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 indent="3"/>
    </xf>
    <xf numFmtId="4" fontId="36" fillId="25" borderId="46" xfId="0" applyNumberFormat="1" applyFont="1" applyFill="1" applyBorder="1" applyAlignment="1" applyProtection="1">
      <alignment horizontal="right"/>
    </xf>
    <xf numFmtId="4" fontId="36" fillId="25" borderId="47" xfId="0" applyNumberFormat="1" applyFont="1" applyFill="1" applyBorder="1" applyAlignment="1" applyProtection="1">
      <alignment horizontal="right"/>
    </xf>
    <xf numFmtId="4" fontId="37" fillId="0" borderId="46" xfId="0" applyNumberFormat="1" applyFont="1" applyFill="1" applyBorder="1" applyAlignment="1" applyProtection="1">
      <alignment horizontal="right"/>
      <protection locked="0"/>
    </xf>
    <xf numFmtId="4" fontId="36" fillId="25" borderId="48" xfId="0" applyNumberFormat="1" applyFont="1" applyFill="1" applyBorder="1" applyAlignment="1" applyProtection="1">
      <alignment horizontal="right"/>
    </xf>
    <xf numFmtId="4" fontId="36" fillId="25" borderId="49" xfId="0" applyNumberFormat="1" applyFont="1" applyFill="1" applyBorder="1" applyAlignment="1" applyProtection="1">
      <alignment horizontal="right"/>
    </xf>
    <xf numFmtId="4" fontId="36" fillId="25" borderId="50" xfId="0" applyNumberFormat="1" applyFont="1" applyFill="1" applyBorder="1" applyAlignment="1" applyProtection="1">
      <alignment horizontal="right"/>
    </xf>
    <xf numFmtId="4" fontId="36" fillId="25" borderId="51" xfId="0" applyNumberFormat="1" applyFont="1" applyFill="1" applyBorder="1" applyAlignment="1" applyProtection="1">
      <alignment horizontal="right"/>
    </xf>
    <xf numFmtId="4" fontId="36" fillId="25" borderId="52" xfId="0" applyNumberFormat="1" applyFont="1" applyFill="1" applyBorder="1" applyAlignment="1" applyProtection="1">
      <alignment horizontal="right"/>
    </xf>
    <xf numFmtId="4" fontId="36" fillId="25" borderId="10" xfId="0" applyNumberFormat="1" applyFont="1" applyFill="1" applyBorder="1" applyAlignment="1" applyProtection="1">
      <alignment horizontal="right"/>
    </xf>
    <xf numFmtId="4" fontId="36" fillId="25" borderId="53" xfId="0" applyNumberFormat="1" applyFont="1" applyFill="1" applyBorder="1" applyAlignment="1" applyProtection="1">
      <alignment horizontal="right"/>
    </xf>
    <xf numFmtId="4" fontId="36" fillId="25" borderId="54" xfId="0" applyNumberFormat="1" applyFont="1" applyFill="1" applyBorder="1" applyAlignment="1" applyProtection="1">
      <alignment horizontal="right"/>
    </xf>
    <xf numFmtId="4" fontId="36" fillId="25" borderId="55" xfId="0" applyNumberFormat="1" applyFont="1" applyFill="1" applyBorder="1" applyAlignment="1" applyProtection="1">
      <alignment horizontal="right"/>
    </xf>
    <xf numFmtId="4" fontId="37" fillId="0" borderId="50" xfId="0" applyNumberFormat="1" applyFont="1" applyFill="1" applyBorder="1" applyAlignment="1" applyProtection="1">
      <alignment horizontal="right"/>
      <protection locked="0"/>
    </xf>
    <xf numFmtId="4" fontId="37" fillId="0" borderId="15" xfId="0" applyNumberFormat="1" applyFont="1" applyFill="1" applyBorder="1" applyAlignment="1" applyProtection="1">
      <alignment horizontal="right"/>
      <protection locked="0"/>
    </xf>
    <xf numFmtId="4" fontId="37" fillId="0" borderId="10" xfId="0" applyNumberFormat="1" applyFont="1" applyFill="1" applyBorder="1" applyAlignment="1" applyProtection="1">
      <alignment horizontal="right"/>
      <protection locked="0"/>
    </xf>
    <xf numFmtId="4" fontId="36" fillId="25" borderId="56" xfId="0" applyNumberFormat="1" applyFont="1" applyFill="1" applyBorder="1" applyAlignment="1" applyProtection="1">
      <alignment horizontal="right"/>
    </xf>
    <xf numFmtId="4" fontId="37" fillId="0" borderId="48" xfId="0" applyNumberFormat="1" applyFont="1" applyFill="1" applyBorder="1" applyAlignment="1" applyProtection="1">
      <alignment horizontal="right"/>
      <protection locked="0"/>
    </xf>
    <xf numFmtId="4" fontId="37" fillId="0" borderId="49" xfId="0" applyNumberFormat="1" applyFont="1" applyFill="1" applyBorder="1" applyAlignment="1" applyProtection="1">
      <alignment horizontal="right"/>
      <protection locked="0"/>
    </xf>
    <xf numFmtId="4" fontId="37" fillId="0" borderId="26" xfId="0" applyNumberFormat="1" applyFont="1" applyFill="1" applyBorder="1" applyAlignment="1" applyProtection="1">
      <alignment horizontal="right"/>
      <protection locked="0"/>
    </xf>
    <xf numFmtId="4" fontId="36" fillId="25" borderId="26" xfId="0" applyNumberFormat="1" applyFont="1" applyFill="1" applyBorder="1" applyAlignment="1" applyProtection="1">
      <alignment horizontal="right"/>
    </xf>
    <xf numFmtId="4" fontId="36" fillId="25" borderId="57" xfId="0" applyNumberFormat="1" applyFont="1" applyFill="1" applyBorder="1" applyAlignment="1" applyProtection="1">
      <alignment horizontal="right"/>
    </xf>
    <xf numFmtId="4" fontId="36" fillId="25" borderId="58" xfId="0" applyNumberFormat="1" applyFont="1" applyFill="1" applyBorder="1" applyAlignment="1" applyProtection="1">
      <alignment horizontal="right"/>
    </xf>
    <xf numFmtId="4" fontId="36" fillId="25" borderId="59" xfId="0" applyNumberFormat="1" applyFont="1" applyFill="1" applyBorder="1" applyAlignment="1" applyProtection="1">
      <alignment horizontal="right"/>
    </xf>
    <xf numFmtId="4" fontId="36" fillId="25" borderId="60" xfId="0" applyNumberFormat="1" applyFont="1" applyFill="1" applyBorder="1" applyAlignment="1" applyProtection="1">
      <alignment horizontal="right"/>
    </xf>
    <xf numFmtId="4" fontId="36" fillId="25" borderId="61" xfId="0" applyNumberFormat="1" applyFont="1" applyFill="1" applyBorder="1" applyAlignment="1" applyProtection="1">
      <alignment horizontal="right"/>
    </xf>
    <xf numFmtId="4" fontId="36" fillId="25" borderId="62" xfId="0" applyNumberFormat="1" applyFont="1" applyFill="1" applyBorder="1" applyAlignment="1" applyProtection="1">
      <alignment horizontal="right"/>
    </xf>
    <xf numFmtId="4" fontId="37" fillId="26" borderId="48" xfId="0" applyNumberFormat="1" applyFont="1" applyFill="1" applyBorder="1" applyAlignment="1" applyProtection="1">
      <alignment horizontal="right"/>
    </xf>
    <xf numFmtId="4" fontId="37" fillId="0" borderId="63" xfId="0" applyNumberFormat="1" applyFont="1" applyFill="1" applyBorder="1" applyAlignment="1" applyProtection="1">
      <alignment horizontal="right"/>
      <protection locked="0"/>
    </xf>
    <xf numFmtId="4" fontId="36" fillId="25" borderId="64" xfId="0" applyNumberFormat="1" applyFont="1" applyFill="1" applyBorder="1" applyAlignment="1" applyProtection="1">
      <alignment horizontal="right"/>
    </xf>
    <xf numFmtId="4" fontId="36" fillId="25" borderId="65" xfId="0" applyNumberFormat="1" applyFont="1" applyFill="1" applyBorder="1" applyAlignment="1" applyProtection="1">
      <alignment horizontal="right"/>
    </xf>
    <xf numFmtId="4" fontId="36" fillId="25" borderId="66" xfId="0" applyNumberFormat="1" applyFont="1" applyFill="1" applyBorder="1" applyAlignment="1" applyProtection="1">
      <alignment horizontal="right"/>
    </xf>
    <xf numFmtId="4" fontId="37" fillId="0" borderId="62" xfId="0" applyNumberFormat="1" applyFont="1" applyFill="1" applyBorder="1" applyAlignment="1" applyProtection="1">
      <alignment horizontal="right"/>
      <protection locked="0"/>
    </xf>
    <xf numFmtId="4" fontId="37" fillId="26" borderId="50" xfId="0" applyNumberFormat="1" applyFont="1" applyFill="1" applyBorder="1" applyAlignment="1" applyProtection="1">
      <alignment horizontal="right"/>
    </xf>
    <xf numFmtId="4" fontId="37" fillId="0" borderId="6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  <xf numFmtId="4" fontId="36" fillId="0" borderId="66" xfId="0" applyNumberFormat="1" applyFont="1" applyBorder="1" applyAlignment="1" applyProtection="1">
      <alignment horizontal="right"/>
      <protection locked="0"/>
    </xf>
    <xf numFmtId="4" fontId="37" fillId="0" borderId="66" xfId="0" applyNumberFormat="1" applyFont="1" applyBorder="1" applyAlignment="1" applyProtection="1">
      <alignment horizontal="right"/>
      <protection locked="0"/>
    </xf>
    <xf numFmtId="4" fontId="37" fillId="0" borderId="54" xfId="0" applyNumberFormat="1" applyFont="1" applyBorder="1" applyAlignment="1" applyProtection="1">
      <alignment horizontal="right"/>
      <protection locked="0"/>
    </xf>
    <xf numFmtId="4" fontId="37" fillId="0" borderId="68" xfId="0" applyNumberFormat="1" applyFont="1" applyBorder="1" applyAlignment="1" applyProtection="1">
      <alignment horizontal="right"/>
      <protection locked="0"/>
    </xf>
    <xf numFmtId="4" fontId="36" fillId="0" borderId="48" xfId="0" applyNumberFormat="1" applyFont="1" applyBorder="1" applyAlignment="1" applyProtection="1">
      <alignment horizontal="right"/>
      <protection locked="0"/>
    </xf>
    <xf numFmtId="4" fontId="37" fillId="0" borderId="48" xfId="0" applyNumberFormat="1" applyFont="1" applyBorder="1" applyAlignment="1" applyProtection="1">
      <alignment horizontal="right"/>
      <protection locked="0"/>
    </xf>
    <xf numFmtId="4" fontId="37" fillId="0" borderId="50" xfId="0" applyNumberFormat="1" applyFont="1" applyBorder="1" applyAlignment="1" applyProtection="1">
      <alignment horizontal="right"/>
      <protection locked="0"/>
    </xf>
    <xf numFmtId="4" fontId="37" fillId="0" borderId="69" xfId="0" applyNumberFormat="1" applyFont="1" applyBorder="1" applyAlignment="1" applyProtection="1">
      <alignment horizontal="right"/>
      <protection locked="0"/>
    </xf>
    <xf numFmtId="4" fontId="36" fillId="0" borderId="50" xfId="0" applyNumberFormat="1" applyFont="1" applyBorder="1" applyAlignment="1" applyProtection="1">
      <alignment horizontal="right"/>
      <protection locked="0"/>
    </xf>
    <xf numFmtId="4" fontId="36" fillId="24" borderId="48" xfId="0" applyNumberFormat="1" applyFont="1" applyFill="1" applyBorder="1" applyAlignment="1" applyProtection="1">
      <alignment horizontal="right"/>
      <protection locked="0"/>
    </xf>
    <xf numFmtId="4" fontId="37" fillId="24" borderId="48" xfId="0" applyNumberFormat="1" applyFont="1" applyFill="1" applyBorder="1" applyAlignment="1" applyProtection="1">
      <alignment horizontal="right"/>
      <protection locked="0"/>
    </xf>
    <xf numFmtId="4" fontId="37" fillId="24" borderId="70" xfId="0" applyNumberFormat="1" applyFont="1" applyFill="1" applyBorder="1" applyAlignment="1" applyProtection="1">
      <alignment horizontal="right"/>
      <protection locked="0"/>
    </xf>
    <xf numFmtId="4" fontId="37" fillId="0" borderId="70" xfId="0" applyNumberFormat="1" applyFont="1" applyBorder="1" applyAlignment="1" applyProtection="1">
      <alignment horizontal="right"/>
      <protection locked="0"/>
    </xf>
    <xf numFmtId="4" fontId="36" fillId="0" borderId="62" xfId="0" applyNumberFormat="1" applyFont="1" applyBorder="1" applyAlignment="1" applyProtection="1">
      <alignment horizontal="right"/>
      <protection locked="0"/>
    </xf>
    <xf numFmtId="4" fontId="37" fillId="0" borderId="62" xfId="0" applyNumberFormat="1" applyFont="1" applyBorder="1" applyAlignment="1" applyProtection="1">
      <alignment horizontal="right"/>
      <protection locked="0"/>
    </xf>
    <xf numFmtId="4" fontId="37" fillId="0" borderId="71" xfId="0" applyNumberFormat="1" applyFont="1" applyBorder="1" applyAlignment="1" applyProtection="1">
      <alignment horizontal="right"/>
      <protection locked="0"/>
    </xf>
    <xf numFmtId="4" fontId="36" fillId="0" borderId="51" xfId="0" applyNumberFormat="1" applyFont="1" applyBorder="1" applyAlignment="1" applyProtection="1">
      <alignment horizontal="right"/>
      <protection locked="0"/>
    </xf>
    <xf numFmtId="4" fontId="37" fillId="0" borderId="51" xfId="0" applyNumberFormat="1" applyFont="1" applyBorder="1" applyAlignment="1" applyProtection="1">
      <alignment horizontal="right"/>
      <protection locked="0"/>
    </xf>
    <xf numFmtId="4" fontId="37" fillId="0" borderId="72" xfId="0" applyNumberFormat="1" applyFont="1" applyBorder="1" applyAlignment="1" applyProtection="1">
      <alignment horizontal="right"/>
      <protection locked="0"/>
    </xf>
    <xf numFmtId="4" fontId="36" fillId="0" borderId="26" xfId="0" applyNumberFormat="1" applyFont="1" applyBorder="1" applyAlignment="1" applyProtection="1">
      <alignment horizontal="right"/>
      <protection locked="0"/>
    </xf>
    <xf numFmtId="4" fontId="37" fillId="0" borderId="26" xfId="0" applyNumberFormat="1" applyFont="1" applyBorder="1" applyAlignment="1" applyProtection="1">
      <alignment horizontal="right"/>
      <protection locked="0"/>
    </xf>
    <xf numFmtId="4" fontId="37" fillId="0" borderId="27" xfId="0" applyNumberFormat="1" applyFont="1" applyBorder="1" applyAlignment="1" applyProtection="1">
      <alignment horizontal="right"/>
      <protection locked="0"/>
    </xf>
    <xf numFmtId="4" fontId="36" fillId="0" borderId="10" xfId="0" applyNumberFormat="1" applyFont="1" applyBorder="1" applyAlignment="1" applyProtection="1">
      <alignment horizontal="right"/>
      <protection locked="0"/>
    </xf>
    <xf numFmtId="4" fontId="37" fillId="0" borderId="10" xfId="0" applyNumberFormat="1" applyFont="1" applyBorder="1" applyAlignment="1" applyProtection="1">
      <alignment horizontal="right"/>
      <protection locked="0"/>
    </xf>
    <xf numFmtId="4" fontId="37" fillId="0" borderId="73" xfId="0" applyNumberFormat="1" applyFont="1" applyBorder="1" applyAlignment="1" applyProtection="1">
      <alignment horizontal="right"/>
      <protection locked="0"/>
    </xf>
    <xf numFmtId="4" fontId="36" fillId="0" borderId="54" xfId="0" applyNumberFormat="1" applyFont="1" applyBorder="1" applyAlignment="1" applyProtection="1">
      <alignment horizontal="right"/>
      <protection locked="0"/>
    </xf>
    <xf numFmtId="4" fontId="36" fillId="24" borderId="50" xfId="0" applyNumberFormat="1" applyFont="1" applyFill="1" applyBorder="1" applyAlignment="1" applyProtection="1">
      <alignment horizontal="right"/>
      <protection locked="0"/>
    </xf>
    <xf numFmtId="4" fontId="37" fillId="24" borderId="50" xfId="0" applyNumberFormat="1" applyFont="1" applyFill="1" applyBorder="1" applyAlignment="1" applyProtection="1">
      <alignment horizontal="right"/>
      <protection locked="0"/>
    </xf>
    <xf numFmtId="4" fontId="37" fillId="24" borderId="69" xfId="0" applyNumberFormat="1" applyFont="1" applyFill="1" applyBorder="1" applyAlignment="1" applyProtection="1">
      <alignment horizontal="right"/>
      <protection locked="0"/>
    </xf>
    <xf numFmtId="4" fontId="36" fillId="24" borderId="54" xfId="0" applyNumberFormat="1" applyFont="1" applyFill="1" applyBorder="1" applyAlignment="1" applyProtection="1">
      <alignment horizontal="right"/>
      <protection locked="0"/>
    </xf>
    <xf numFmtId="4" fontId="37" fillId="24" borderId="54" xfId="0" applyNumberFormat="1" applyFont="1" applyFill="1" applyBorder="1" applyAlignment="1" applyProtection="1">
      <alignment horizontal="right"/>
      <protection locked="0"/>
    </xf>
    <xf numFmtId="4" fontId="37" fillId="24" borderId="68" xfId="0" applyNumberFormat="1" applyFont="1" applyFill="1" applyBorder="1" applyAlignment="1" applyProtection="1">
      <alignment horizontal="right"/>
      <protection locked="0"/>
    </xf>
    <xf numFmtId="4" fontId="36" fillId="24" borderId="62" xfId="0" applyNumberFormat="1" applyFont="1" applyFill="1" applyBorder="1" applyAlignment="1" applyProtection="1">
      <alignment horizontal="right"/>
      <protection locked="0"/>
    </xf>
    <xf numFmtId="4" fontId="37" fillId="24" borderId="62" xfId="0" applyNumberFormat="1" applyFont="1" applyFill="1" applyBorder="1" applyAlignment="1" applyProtection="1">
      <alignment horizontal="right"/>
      <protection locked="0"/>
    </xf>
    <xf numFmtId="4" fontId="37" fillId="24" borderId="71" xfId="0" applyNumberFormat="1" applyFont="1" applyFill="1" applyBorder="1" applyAlignment="1" applyProtection="1">
      <alignment horizontal="right"/>
      <protection locked="0"/>
    </xf>
    <xf numFmtId="4" fontId="36" fillId="24" borderId="51" xfId="0" applyNumberFormat="1" applyFont="1" applyFill="1" applyBorder="1" applyAlignment="1" applyProtection="1">
      <alignment horizontal="right"/>
      <protection locked="0"/>
    </xf>
    <xf numFmtId="4" fontId="37" fillId="24" borderId="51" xfId="0" applyNumberFormat="1" applyFont="1" applyFill="1" applyBorder="1" applyAlignment="1" applyProtection="1">
      <alignment horizontal="right"/>
      <protection locked="0"/>
    </xf>
    <xf numFmtId="4" fontId="37" fillId="24" borderId="72" xfId="0" applyNumberFormat="1" applyFont="1" applyFill="1" applyBorder="1" applyAlignment="1" applyProtection="1">
      <alignment horizontal="right"/>
      <protection locked="0"/>
    </xf>
    <xf numFmtId="49" fontId="37" fillId="27" borderId="63" xfId="0" applyNumberFormat="1" applyFont="1" applyFill="1" applyBorder="1" applyAlignment="1">
      <alignment horizontal="center"/>
    </xf>
    <xf numFmtId="0" fontId="37" fillId="27" borderId="62" xfId="0" applyFont="1" applyFill="1" applyBorder="1" applyAlignment="1">
      <alignment horizontal="center"/>
    </xf>
    <xf numFmtId="4" fontId="37" fillId="27" borderId="74" xfId="0" applyNumberFormat="1" applyFont="1" applyFill="1" applyBorder="1" applyAlignment="1" applyProtection="1">
      <alignment horizontal="right"/>
      <protection locked="0"/>
    </xf>
    <xf numFmtId="0" fontId="3" fillId="27" borderId="63" xfId="0" applyFont="1" applyFill="1" applyBorder="1" applyAlignment="1">
      <alignment horizontal="center"/>
    </xf>
    <xf numFmtId="0" fontId="3" fillId="27" borderId="66" xfId="0" applyFont="1" applyFill="1" applyBorder="1" applyAlignment="1">
      <alignment horizontal="center"/>
    </xf>
    <xf numFmtId="0" fontId="3" fillId="27" borderId="74" xfId="0" applyFont="1" applyFill="1" applyBorder="1" applyAlignment="1">
      <alignment horizontal="center" vertical="top"/>
    </xf>
    <xf numFmtId="4" fontId="37" fillId="27" borderId="63" xfId="0" applyNumberFormat="1" applyFont="1" applyFill="1" applyBorder="1" applyAlignment="1" applyProtection="1">
      <alignment horizontal="right"/>
    </xf>
    <xf numFmtId="4" fontId="37" fillId="27" borderId="62" xfId="0" applyNumberFormat="1" applyFont="1" applyFill="1" applyBorder="1" applyAlignment="1" applyProtection="1">
      <alignment horizontal="right"/>
    </xf>
    <xf numFmtId="4" fontId="37" fillId="27" borderId="64" xfId="0" applyNumberFormat="1" applyFont="1" applyFill="1" applyBorder="1" applyAlignment="1" applyProtection="1">
      <alignment horizontal="right"/>
      <protection locked="0"/>
    </xf>
    <xf numFmtId="0" fontId="3" fillId="27" borderId="62" xfId="0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49" fontId="3" fillId="0" borderId="25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" fontId="37" fillId="28" borderId="48" xfId="0" applyNumberFormat="1" applyFont="1" applyFill="1" applyBorder="1" applyAlignment="1" applyProtection="1">
      <alignment horizontal="right"/>
    </xf>
    <xf numFmtId="49" fontId="37" fillId="0" borderId="63" xfId="0" applyNumberFormat="1" applyFont="1" applyFill="1" applyBorder="1" applyAlignment="1" applyProtection="1">
      <alignment horizontal="center"/>
      <protection locked="0"/>
    </xf>
    <xf numFmtId="0" fontId="37" fillId="0" borderId="62" xfId="0" applyFont="1" applyFill="1" applyBorder="1" applyAlignment="1" applyProtection="1">
      <alignment horizontal="center"/>
      <protection locked="0"/>
    </xf>
    <xf numFmtId="4" fontId="37" fillId="26" borderId="46" xfId="0" applyNumberFormat="1" applyFont="1" applyFill="1" applyBorder="1" applyAlignment="1" applyProtection="1">
      <alignment horizontal="right"/>
      <protection locked="0"/>
    </xf>
    <xf numFmtId="4" fontId="37" fillId="26" borderId="48" xfId="0" applyNumberFormat="1" applyFont="1" applyFill="1" applyBorder="1" applyAlignment="1" applyProtection="1">
      <alignment horizontal="right"/>
      <protection locked="0"/>
    </xf>
    <xf numFmtId="0" fontId="4" fillId="0" borderId="37" xfId="0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6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left" wrapText="1" indent="3"/>
    </xf>
    <xf numFmtId="0" fontId="3" fillId="0" borderId="78" xfId="0" applyFont="1" applyFill="1" applyBorder="1" applyAlignment="1">
      <alignment horizontal="left" wrapText="1" indent="3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9" xfId="0" applyBorder="1" applyAlignment="1"/>
    <xf numFmtId="0" fontId="9" fillId="0" borderId="36" xfId="0" applyFont="1" applyBorder="1" applyAlignment="1">
      <alignment horizontal="center"/>
    </xf>
    <xf numFmtId="49" fontId="3" fillId="0" borderId="9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 vertical="center"/>
    </xf>
    <xf numFmtId="49" fontId="3" fillId="24" borderId="98" xfId="0" applyNumberFormat="1" applyFont="1" applyFill="1" applyBorder="1" applyAlignment="1">
      <alignment horizontal="center" vertical="center"/>
    </xf>
    <xf numFmtId="49" fontId="3" fillId="24" borderId="44" xfId="0" applyNumberFormat="1" applyFont="1" applyFill="1" applyBorder="1" applyAlignment="1">
      <alignment horizontal="center" vertical="center"/>
    </xf>
    <xf numFmtId="49" fontId="3" fillId="24" borderId="34" xfId="0" applyNumberFormat="1" applyFont="1" applyFill="1" applyBorder="1" applyAlignment="1">
      <alignment horizontal="center" vertical="center"/>
    </xf>
    <xf numFmtId="49" fontId="3" fillId="24" borderId="41" xfId="0" applyNumberFormat="1" applyFont="1" applyFill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72" xfId="0" applyFont="1" applyFill="1" applyBorder="1" applyAlignment="1">
      <alignment horizontal="left" wrapText="1"/>
    </xf>
    <xf numFmtId="0" fontId="0" fillId="0" borderId="89" xfId="0" applyBorder="1" applyAlignment="1">
      <alignment horizontal="left" wrapText="1"/>
    </xf>
    <xf numFmtId="0" fontId="5" fillId="0" borderId="85" xfId="0" applyFont="1" applyFill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3" fillId="0" borderId="71" xfId="0" applyFont="1" applyFill="1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0" fillId="0" borderId="78" xfId="0" applyBorder="1" applyAlignment="1">
      <alignment horizontal="left" wrapText="1" indent="3"/>
    </xf>
    <xf numFmtId="0" fontId="3" fillId="0" borderId="10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80" xfId="0" applyFont="1" applyFill="1" applyBorder="1" applyAlignment="1">
      <alignment horizontal="left" wrapText="1" indent="4"/>
    </xf>
    <xf numFmtId="0" fontId="0" fillId="0" borderId="81" xfId="0" applyBorder="1" applyAlignment="1">
      <alignment horizontal="left" wrapText="1" indent="4"/>
    </xf>
    <xf numFmtId="0" fontId="3" fillId="0" borderId="2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82" xfId="0" applyFont="1" applyFill="1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3" fillId="0" borderId="77" xfId="0" applyFont="1" applyFill="1" applyBorder="1" applyAlignment="1">
      <alignment horizontal="left" wrapText="1" indent="4"/>
    </xf>
    <xf numFmtId="0" fontId="0" fillId="0" borderId="78" xfId="0" applyBorder="1" applyAlignment="1">
      <alignment horizontal="left" wrapText="1" indent="4"/>
    </xf>
    <xf numFmtId="0" fontId="3" fillId="0" borderId="71" xfId="0" applyFont="1" applyFill="1" applyBorder="1" applyAlignment="1">
      <alignment horizontal="left" wrapText="1" indent="3"/>
    </xf>
    <xf numFmtId="0" fontId="0" fillId="0" borderId="76" xfId="0" applyBorder="1" applyAlignment="1">
      <alignment horizontal="left" wrapText="1" indent="3"/>
    </xf>
    <xf numFmtId="0" fontId="5" fillId="0" borderId="90" xfId="0" applyFont="1" applyFill="1" applyBorder="1" applyAlignment="1">
      <alignment horizontal="left" wrapText="1"/>
    </xf>
    <xf numFmtId="0" fontId="0" fillId="0" borderId="91" xfId="0" applyBorder="1" applyAlignment="1">
      <alignment horizontal="left" wrapText="1"/>
    </xf>
    <xf numFmtId="0" fontId="3" fillId="0" borderId="87" xfId="0" applyFont="1" applyFill="1" applyBorder="1" applyAlignment="1">
      <alignment horizontal="left" wrapText="1" indent="4"/>
    </xf>
    <xf numFmtId="0" fontId="0" fillId="0" borderId="88" xfId="0" applyBorder="1" applyAlignment="1">
      <alignment horizontal="left" wrapText="1" indent="4"/>
    </xf>
    <xf numFmtId="0" fontId="3" fillId="0" borderId="94" xfId="0" applyFont="1" applyFill="1" applyBorder="1" applyAlignment="1">
      <alignment horizontal="left" wrapText="1" indent="3"/>
    </xf>
    <xf numFmtId="0" fontId="3" fillId="0" borderId="95" xfId="0" applyFont="1" applyFill="1" applyBorder="1" applyAlignment="1">
      <alignment horizontal="left" wrapText="1" indent="3"/>
    </xf>
    <xf numFmtId="0" fontId="3" fillId="0" borderId="96" xfId="0" applyFont="1" applyFill="1" applyBorder="1" applyAlignment="1">
      <alignment horizontal="left" wrapText="1"/>
    </xf>
    <xf numFmtId="0" fontId="3" fillId="0" borderId="97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3" fillId="0" borderId="92" xfId="0" applyFont="1" applyFill="1" applyBorder="1" applyAlignment="1">
      <alignment horizontal="left" wrapText="1"/>
    </xf>
    <xf numFmtId="0" fontId="0" fillId="0" borderId="93" xfId="0" applyBorder="1" applyAlignment="1">
      <alignment horizontal="left" wrapText="1"/>
    </xf>
    <xf numFmtId="0" fontId="3" fillId="0" borderId="77" xfId="0" applyFont="1" applyFill="1" applyBorder="1" applyAlignment="1">
      <alignment horizontal="left" wrapText="1"/>
    </xf>
    <xf numFmtId="0" fontId="0" fillId="0" borderId="78" xfId="0" applyBorder="1" applyAlignment="1">
      <alignment horizontal="left" wrapText="1"/>
    </xf>
    <xf numFmtId="0" fontId="3" fillId="0" borderId="78" xfId="0" applyFont="1" applyFill="1" applyBorder="1" applyAlignment="1">
      <alignment horizontal="left" wrapText="1" indent="4"/>
    </xf>
    <xf numFmtId="0" fontId="3" fillId="0" borderId="80" xfId="0" applyFont="1" applyFill="1" applyBorder="1" applyAlignment="1">
      <alignment horizontal="left" wrapText="1"/>
    </xf>
    <xf numFmtId="0" fontId="0" fillId="0" borderId="81" xfId="0" applyBorder="1" applyAlignment="1">
      <alignment horizontal="left" wrapText="1"/>
    </xf>
    <xf numFmtId="0" fontId="5" fillId="0" borderId="73" xfId="0" applyFont="1" applyFill="1" applyBorder="1" applyAlignment="1">
      <alignment horizontal="left" wrapText="1"/>
    </xf>
    <xf numFmtId="0" fontId="0" fillId="0" borderId="84" xfId="0" applyBorder="1" applyAlignment="1">
      <alignment horizontal="left" wrapText="1"/>
    </xf>
    <xf numFmtId="0" fontId="3" fillId="0" borderId="80" xfId="0" applyFont="1" applyFill="1" applyBorder="1" applyAlignment="1">
      <alignment horizontal="left" wrapText="1" indent="2"/>
    </xf>
    <xf numFmtId="0" fontId="0" fillId="0" borderId="81" xfId="0" applyBorder="1" applyAlignment="1">
      <alignment horizontal="left" wrapText="1" indent="2"/>
    </xf>
    <xf numFmtId="0" fontId="3" fillId="0" borderId="6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 wrapText="1"/>
    </xf>
    <xf numFmtId="0" fontId="13" fillId="0" borderId="0" xfId="0" applyFont="1" applyAlignment="1" applyProtection="1">
      <alignment horizontal="left"/>
      <protection locked="0"/>
    </xf>
    <xf numFmtId="0" fontId="3" fillId="0" borderId="77" xfId="0" applyFont="1" applyFill="1" applyBorder="1" applyAlignment="1">
      <alignment horizontal="left" wrapText="1" indent="2"/>
    </xf>
    <xf numFmtId="0" fontId="0" fillId="0" borderId="78" xfId="0" applyBorder="1" applyAlignment="1">
      <alignment horizontal="left" wrapText="1" indent="2"/>
    </xf>
    <xf numFmtId="0" fontId="3" fillId="0" borderId="0" xfId="0" applyFont="1" applyFill="1" applyAlignment="1">
      <alignment horizontal="left"/>
    </xf>
    <xf numFmtId="49" fontId="3" fillId="0" borderId="45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3" fillId="0" borderId="4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71" xfId="0" applyFont="1" applyFill="1" applyBorder="1" applyAlignment="1">
      <alignment wrapText="1"/>
    </xf>
    <xf numFmtId="0" fontId="0" fillId="0" borderId="76" xfId="0" applyBorder="1" applyAlignment="1">
      <alignment wrapText="1"/>
    </xf>
    <xf numFmtId="0" fontId="3" fillId="0" borderId="79" xfId="0" applyFont="1" applyFill="1" applyBorder="1" applyAlignment="1">
      <alignment horizontal="left" wrapText="1"/>
    </xf>
    <xf numFmtId="0" fontId="3" fillId="0" borderId="77" xfId="0" applyFont="1" applyFill="1" applyBorder="1" applyAlignment="1">
      <alignment wrapText="1"/>
    </xf>
    <xf numFmtId="0" fontId="0" fillId="0" borderId="78" xfId="0" applyBorder="1" applyAlignment="1">
      <alignment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290"/>
  <sheetViews>
    <sheetView tabSelected="1" workbookViewId="0"/>
  </sheetViews>
  <sheetFormatPr defaultRowHeight="12.75" x14ac:dyDescent="0.2"/>
  <cols>
    <col min="1" max="1" width="0.85546875" style="1" customWidth="1"/>
    <col min="2" max="2" width="15.7109375" style="2" customWidth="1"/>
    <col min="3" max="3" width="40.7109375" style="2" customWidth="1"/>
    <col min="4" max="4" width="6" style="3" customWidth="1"/>
    <col min="5" max="12" width="15.7109375" style="1" customWidth="1"/>
    <col min="13" max="13" width="0.85546875" style="1" customWidth="1"/>
    <col min="14" max="16384" width="9.140625" style="1"/>
  </cols>
  <sheetData>
    <row r="1" spans="2:12" ht="4.9000000000000004" customHeight="1" x14ac:dyDescent="0.2"/>
    <row r="2" spans="2:12" ht="15" customHeight="1" x14ac:dyDescent="0.25">
      <c r="B2" s="322" t="s">
        <v>0</v>
      </c>
      <c r="C2" s="322"/>
      <c r="D2" s="323"/>
      <c r="E2" s="323"/>
      <c r="F2" s="323"/>
      <c r="G2" s="323"/>
      <c r="H2" s="323"/>
      <c r="I2" s="323"/>
      <c r="J2" s="323"/>
      <c r="K2" s="323"/>
    </row>
    <row r="3" spans="2:12" ht="15" customHeight="1" x14ac:dyDescent="0.25">
      <c r="B3" s="324" t="s">
        <v>1</v>
      </c>
      <c r="C3" s="324"/>
      <c r="D3" s="325"/>
      <c r="E3" s="325"/>
      <c r="F3" s="325"/>
      <c r="G3" s="325"/>
      <c r="H3" s="325"/>
      <c r="I3" s="325"/>
      <c r="J3" s="325"/>
      <c r="K3" s="325"/>
    </row>
    <row r="4" spans="2:12" ht="12.6" customHeight="1" thickBot="1" x14ac:dyDescent="0.25">
      <c r="B4" s="326"/>
      <c r="C4" s="326"/>
      <c r="D4" s="326"/>
      <c r="E4" s="326"/>
      <c r="F4" s="326"/>
      <c r="G4" s="326"/>
      <c r="H4" s="326"/>
      <c r="I4" s="326"/>
      <c r="J4" s="326"/>
      <c r="K4" s="327"/>
      <c r="L4" s="4" t="s">
        <v>2</v>
      </c>
    </row>
    <row r="5" spans="2:12" ht="15.6" customHeight="1" x14ac:dyDescent="0.2">
      <c r="B5" s="5"/>
      <c r="C5" s="5"/>
      <c r="E5" s="328" t="s">
        <v>409</v>
      </c>
      <c r="F5" s="328"/>
      <c r="G5" s="328"/>
      <c r="H5" s="7"/>
      <c r="I5" s="7"/>
      <c r="J5" s="7" t="s">
        <v>3</v>
      </c>
      <c r="K5" s="119" t="s">
        <v>4</v>
      </c>
      <c r="L5" s="8" t="s">
        <v>5</v>
      </c>
    </row>
    <row r="6" spans="2:12" ht="16.5" customHeight="1" x14ac:dyDescent="0.2">
      <c r="B6" s="5"/>
      <c r="C6" s="5"/>
      <c r="D6" s="9"/>
      <c r="F6" s="10"/>
      <c r="G6" s="10"/>
      <c r="H6" s="7"/>
      <c r="I6" s="7"/>
      <c r="J6" s="7"/>
      <c r="K6" s="120" t="s">
        <v>6</v>
      </c>
      <c r="L6" s="118">
        <v>42736</v>
      </c>
    </row>
    <row r="7" spans="2:12" ht="15" hidden="1" customHeight="1" x14ac:dyDescent="0.2">
      <c r="D7" s="11"/>
      <c r="H7" s="7"/>
      <c r="K7" s="121"/>
      <c r="L7" s="123"/>
    </row>
    <row r="8" spans="2:12" x14ac:dyDescent="0.2">
      <c r="B8" s="333" t="s">
        <v>7</v>
      </c>
      <c r="C8" s="333"/>
      <c r="D8" s="329" t="s">
        <v>408</v>
      </c>
      <c r="E8" s="329"/>
      <c r="F8" s="329"/>
      <c r="G8" s="329"/>
      <c r="H8" s="329"/>
      <c r="I8" s="329"/>
      <c r="K8" s="120" t="s">
        <v>8</v>
      </c>
      <c r="L8" s="124" t="s">
        <v>414</v>
      </c>
    </row>
    <row r="9" spans="2:12" ht="18" customHeight="1" x14ac:dyDescent="0.2">
      <c r="B9" s="333" t="s">
        <v>9</v>
      </c>
      <c r="C9" s="333"/>
      <c r="D9" s="334"/>
      <c r="E9" s="334"/>
      <c r="F9" s="334"/>
      <c r="G9" s="334"/>
      <c r="H9" s="334"/>
      <c r="I9" s="334"/>
      <c r="K9" s="120" t="s">
        <v>351</v>
      </c>
      <c r="L9" s="124" t="s">
        <v>412</v>
      </c>
    </row>
    <row r="10" spans="2:12" ht="18" customHeight="1" x14ac:dyDescent="0.2">
      <c r="B10" s="333" t="s">
        <v>10</v>
      </c>
      <c r="C10" s="333"/>
      <c r="D10" s="336" t="s">
        <v>410</v>
      </c>
      <c r="E10" s="336"/>
      <c r="F10" s="336"/>
      <c r="G10" s="336"/>
      <c r="H10" s="336"/>
      <c r="I10" s="336"/>
      <c r="K10" s="120"/>
      <c r="L10" s="125"/>
    </row>
    <row r="11" spans="2:12" ht="16.899999999999999" customHeight="1" x14ac:dyDescent="0.2">
      <c r="B11" s="333" t="s">
        <v>11</v>
      </c>
      <c r="C11" s="333"/>
      <c r="D11" s="11"/>
      <c r="E11" s="7"/>
      <c r="F11" s="7"/>
      <c r="G11" s="7"/>
      <c r="H11" s="7"/>
      <c r="K11" s="120" t="s">
        <v>352</v>
      </c>
      <c r="L11" s="126" t="s">
        <v>413</v>
      </c>
    </row>
    <row r="12" spans="2:12" ht="16.899999999999999" customHeight="1" x14ac:dyDescent="0.2">
      <c r="B12" s="333" t="s">
        <v>12</v>
      </c>
      <c r="C12" s="333"/>
      <c r="D12" s="11"/>
      <c r="E12" s="7"/>
      <c r="F12" s="7"/>
      <c r="G12" s="7"/>
      <c r="H12" s="7"/>
      <c r="K12" s="120" t="s">
        <v>8</v>
      </c>
      <c r="L12" s="14" t="s">
        <v>411</v>
      </c>
    </row>
    <row r="13" spans="2:12" ht="16.899999999999999" customHeight="1" x14ac:dyDescent="0.2">
      <c r="B13" s="333" t="s">
        <v>13</v>
      </c>
      <c r="C13" s="333"/>
      <c r="D13" s="335"/>
      <c r="E13" s="335"/>
      <c r="F13" s="335"/>
      <c r="G13" s="335"/>
      <c r="H13" s="335"/>
      <c r="I13" s="335"/>
      <c r="J13" s="13"/>
      <c r="K13" s="120" t="s">
        <v>14</v>
      </c>
      <c r="L13" s="125" t="s">
        <v>34</v>
      </c>
    </row>
    <row r="14" spans="2:12" ht="16.5" customHeight="1" x14ac:dyDescent="0.2">
      <c r="B14" s="333" t="s">
        <v>15</v>
      </c>
      <c r="C14" s="333"/>
      <c r="D14" s="11"/>
      <c r="E14" s="7"/>
      <c r="F14" s="7"/>
      <c r="G14" s="7"/>
      <c r="H14" s="7"/>
      <c r="I14" s="7"/>
      <c r="J14" s="7"/>
      <c r="K14" s="120"/>
      <c r="L14" s="14"/>
    </row>
    <row r="15" spans="2:12" ht="15.75" customHeight="1" thickBot="1" x14ac:dyDescent="0.25">
      <c r="B15" s="333" t="s">
        <v>16</v>
      </c>
      <c r="C15" s="333"/>
      <c r="D15" s="11"/>
      <c r="E15" s="7"/>
      <c r="F15" s="7"/>
      <c r="G15" s="7"/>
      <c r="H15" s="7"/>
      <c r="I15" s="7"/>
      <c r="J15" s="7"/>
      <c r="K15" s="120" t="s">
        <v>17</v>
      </c>
      <c r="L15" s="15" t="s">
        <v>18</v>
      </c>
    </row>
    <row r="16" spans="2:12" ht="6.6" customHeight="1" x14ac:dyDescent="0.2">
      <c r="B16" s="12"/>
      <c r="C16" s="12"/>
      <c r="D16" s="11"/>
      <c r="E16" s="16"/>
      <c r="F16" s="13"/>
      <c r="G16" s="13"/>
      <c r="H16" s="13"/>
      <c r="I16" s="13"/>
      <c r="J16" s="13"/>
      <c r="K16" s="13"/>
      <c r="L16" s="17"/>
    </row>
    <row r="17" spans="2:12" ht="13.5" customHeight="1" x14ac:dyDescent="0.2">
      <c r="B17" s="275" t="s">
        <v>22</v>
      </c>
      <c r="C17" s="319"/>
      <c r="D17" s="234" t="s">
        <v>384</v>
      </c>
      <c r="E17" s="300" t="s">
        <v>19</v>
      </c>
      <c r="F17" s="301"/>
      <c r="G17" s="301"/>
      <c r="H17" s="302"/>
      <c r="I17" s="300" t="s">
        <v>20</v>
      </c>
      <c r="J17" s="301"/>
      <c r="K17" s="301"/>
      <c r="L17" s="302"/>
    </row>
    <row r="18" spans="2:12" ht="11.25" customHeight="1" x14ac:dyDescent="0.2">
      <c r="B18" s="320"/>
      <c r="C18" s="321"/>
      <c r="D18" s="235"/>
      <c r="E18" s="234" t="s">
        <v>55</v>
      </c>
      <c r="F18" s="234" t="s">
        <v>380</v>
      </c>
      <c r="G18" s="234" t="s">
        <v>381</v>
      </c>
      <c r="H18" s="239" t="s">
        <v>21</v>
      </c>
      <c r="I18" s="234" t="s">
        <v>55</v>
      </c>
      <c r="J18" s="234" t="s">
        <v>380</v>
      </c>
      <c r="K18" s="234" t="s">
        <v>381</v>
      </c>
      <c r="L18" s="234" t="s">
        <v>21</v>
      </c>
    </row>
    <row r="19" spans="2:12" ht="10.5" customHeight="1" x14ac:dyDescent="0.2">
      <c r="B19" s="320"/>
      <c r="C19" s="321"/>
      <c r="D19" s="235"/>
      <c r="E19" s="235"/>
      <c r="F19" s="232"/>
      <c r="G19" s="235"/>
      <c r="H19" s="242"/>
      <c r="I19" s="235"/>
      <c r="J19" s="232"/>
      <c r="K19" s="235"/>
      <c r="L19" s="235"/>
    </row>
    <row r="20" spans="2:12" ht="9.75" customHeight="1" x14ac:dyDescent="0.2">
      <c r="B20" s="316"/>
      <c r="C20" s="318"/>
      <c r="D20" s="236"/>
      <c r="E20" s="236"/>
      <c r="F20" s="233"/>
      <c r="G20" s="236"/>
      <c r="H20" s="243"/>
      <c r="I20" s="236"/>
      <c r="J20" s="233"/>
      <c r="K20" s="236"/>
      <c r="L20" s="236"/>
    </row>
    <row r="21" spans="2:12" ht="10.5" customHeight="1" thickBot="1" x14ac:dyDescent="0.25">
      <c r="B21" s="275">
        <v>1</v>
      </c>
      <c r="C21" s="276"/>
      <c r="D21" s="18" t="s">
        <v>23</v>
      </c>
      <c r="E21" s="19">
        <v>3</v>
      </c>
      <c r="F21" s="19">
        <v>4</v>
      </c>
      <c r="G21" s="19">
        <v>5</v>
      </c>
      <c r="H21" s="19">
        <v>6</v>
      </c>
      <c r="I21" s="19">
        <v>7</v>
      </c>
      <c r="J21" s="19">
        <v>8</v>
      </c>
      <c r="K21" s="19">
        <v>9</v>
      </c>
      <c r="L21" s="19">
        <v>10</v>
      </c>
    </row>
    <row r="22" spans="2:12" ht="14.25" customHeight="1" x14ac:dyDescent="0.2">
      <c r="B22" s="303" t="s">
        <v>24</v>
      </c>
      <c r="C22" s="304"/>
      <c r="D22" s="20"/>
      <c r="E22" s="205"/>
      <c r="F22" s="211"/>
      <c r="G22" s="211"/>
      <c r="H22" s="211"/>
      <c r="I22" s="206"/>
      <c r="J22" s="206"/>
      <c r="K22" s="206"/>
      <c r="L22" s="207"/>
    </row>
    <row r="23" spans="2:12" ht="19.899999999999999" customHeight="1" x14ac:dyDescent="0.2">
      <c r="B23" s="339" t="s">
        <v>25</v>
      </c>
      <c r="C23" s="340"/>
      <c r="D23" s="21" t="s">
        <v>26</v>
      </c>
      <c r="E23" s="129">
        <f>ROUND(SUM(E24:E27),2)</f>
        <v>0</v>
      </c>
      <c r="F23" s="129">
        <f>ROUND(SUM(F24:F27),2)</f>
        <v>824139786.85000002</v>
      </c>
      <c r="G23" s="129">
        <f>ROUND(SUM(G24:G27),2)</f>
        <v>63229602.030000001</v>
      </c>
      <c r="H23" s="129">
        <f t="shared" ref="H23:H37" si="0">ROUND(E23+F23+G23,2)</f>
        <v>887369388.88</v>
      </c>
      <c r="I23" s="129">
        <f>ROUND(SUM(I24:I27),2)</f>
        <v>0</v>
      </c>
      <c r="J23" s="129">
        <f>ROUND(SUM(J24:J27),2)</f>
        <v>841234239.50999999</v>
      </c>
      <c r="K23" s="129">
        <f>ROUND(SUM(K24:K27),2)</f>
        <v>73751863.049999997</v>
      </c>
      <c r="L23" s="130">
        <f t="shared" ref="L23:L37" si="1">ROUND(I23+J23+K23,2)</f>
        <v>914986102.55999994</v>
      </c>
    </row>
    <row r="24" spans="2:12" ht="19.899999999999999" customHeight="1" x14ac:dyDescent="0.2">
      <c r="B24" s="331" t="s">
        <v>27</v>
      </c>
      <c r="C24" s="332"/>
      <c r="D24" s="21" t="s">
        <v>28</v>
      </c>
      <c r="E24" s="131"/>
      <c r="F24" s="131">
        <v>531803919.94</v>
      </c>
      <c r="G24" s="131"/>
      <c r="H24" s="129">
        <f t="shared" si="0"/>
        <v>531803919.94</v>
      </c>
      <c r="I24" s="131"/>
      <c r="J24" s="131">
        <v>531803919.94</v>
      </c>
      <c r="K24" s="131"/>
      <c r="L24" s="130">
        <f t="shared" si="1"/>
        <v>531803919.94</v>
      </c>
    </row>
    <row r="25" spans="2:12" ht="19.899999999999999" customHeight="1" x14ac:dyDescent="0.2">
      <c r="B25" s="331" t="s">
        <v>29</v>
      </c>
      <c r="C25" s="332"/>
      <c r="D25" s="21" t="s">
        <v>30</v>
      </c>
      <c r="E25" s="131"/>
      <c r="F25" s="131">
        <v>194600921.12</v>
      </c>
      <c r="G25" s="131">
        <v>12196397.779999999</v>
      </c>
      <c r="H25" s="129">
        <f t="shared" si="0"/>
        <v>206797318.90000001</v>
      </c>
      <c r="I25" s="131"/>
      <c r="J25" s="131">
        <v>192535335.25</v>
      </c>
      <c r="K25" s="131">
        <v>12240733.18</v>
      </c>
      <c r="L25" s="130">
        <f t="shared" si="1"/>
        <v>204776068.43000001</v>
      </c>
    </row>
    <row r="26" spans="2:12" ht="19.899999999999999" customHeight="1" x14ac:dyDescent="0.2">
      <c r="B26" s="331" t="s">
        <v>31</v>
      </c>
      <c r="C26" s="332"/>
      <c r="D26" s="21" t="s">
        <v>32</v>
      </c>
      <c r="E26" s="131"/>
      <c r="F26" s="131">
        <v>97734945.790000007</v>
      </c>
      <c r="G26" s="131">
        <v>51033204.25</v>
      </c>
      <c r="H26" s="129">
        <f t="shared" si="0"/>
        <v>148768150.03999999</v>
      </c>
      <c r="I26" s="131"/>
      <c r="J26" s="131">
        <v>116894984.31999999</v>
      </c>
      <c r="K26" s="131">
        <v>61511129.869999997</v>
      </c>
      <c r="L26" s="130">
        <f t="shared" si="1"/>
        <v>178406114.19</v>
      </c>
    </row>
    <row r="27" spans="2:12" ht="19.899999999999999" customHeight="1" x14ac:dyDescent="0.2">
      <c r="B27" s="331" t="s">
        <v>33</v>
      </c>
      <c r="C27" s="332"/>
      <c r="D27" s="21" t="s">
        <v>34</v>
      </c>
      <c r="E27" s="131"/>
      <c r="F27" s="131"/>
      <c r="G27" s="131"/>
      <c r="H27" s="129">
        <f t="shared" si="0"/>
        <v>0</v>
      </c>
      <c r="I27" s="131"/>
      <c r="J27" s="131"/>
      <c r="K27" s="131"/>
      <c r="L27" s="130">
        <f t="shared" si="1"/>
        <v>0</v>
      </c>
    </row>
    <row r="28" spans="2:12" ht="19.899999999999999" customHeight="1" x14ac:dyDescent="0.2">
      <c r="B28" s="307" t="s">
        <v>35</v>
      </c>
      <c r="C28" s="308"/>
      <c r="D28" s="21" t="s">
        <v>36</v>
      </c>
      <c r="E28" s="129">
        <f>ROUND(SUM(E29:E32),2)</f>
        <v>0</v>
      </c>
      <c r="F28" s="129">
        <f>ROUND(SUM(F29:F32),2)</f>
        <v>460839962.52999997</v>
      </c>
      <c r="G28" s="129">
        <f>ROUND(SUM(G29:G32),2)</f>
        <v>48472062.780000001</v>
      </c>
      <c r="H28" s="129">
        <f t="shared" si="0"/>
        <v>509312025.31</v>
      </c>
      <c r="I28" s="129">
        <f>ROUND(SUM(I29:I32),2)</f>
        <v>0</v>
      </c>
      <c r="J28" s="129">
        <f>ROUND(SUM(J29:J32),2)</f>
        <v>489054577.94</v>
      </c>
      <c r="K28" s="129">
        <f>ROUND(SUM(K29:K32),2)</f>
        <v>57486670.140000001</v>
      </c>
      <c r="L28" s="130">
        <f t="shared" si="1"/>
        <v>546541248.08000004</v>
      </c>
    </row>
    <row r="29" spans="2:12" ht="19.899999999999999" customHeight="1" x14ac:dyDescent="0.2">
      <c r="B29" s="331" t="s">
        <v>37</v>
      </c>
      <c r="C29" s="332"/>
      <c r="D29" s="21" t="s">
        <v>38</v>
      </c>
      <c r="E29" s="131"/>
      <c r="F29" s="131">
        <v>243123855.16999999</v>
      </c>
      <c r="G29" s="131"/>
      <c r="H29" s="129">
        <f t="shared" si="0"/>
        <v>243123855.16999999</v>
      </c>
      <c r="I29" s="131"/>
      <c r="J29" s="131">
        <v>248780828.44999999</v>
      </c>
      <c r="K29" s="131"/>
      <c r="L29" s="130">
        <f t="shared" si="1"/>
        <v>248780828.44999999</v>
      </c>
    </row>
    <row r="30" spans="2:12" ht="19.899999999999999" customHeight="1" x14ac:dyDescent="0.2">
      <c r="B30" s="331" t="s">
        <v>39</v>
      </c>
      <c r="C30" s="332"/>
      <c r="D30" s="21" t="s">
        <v>40</v>
      </c>
      <c r="E30" s="131"/>
      <c r="F30" s="131">
        <v>122799922.56999999</v>
      </c>
      <c r="G30" s="131">
        <v>3246765.22</v>
      </c>
      <c r="H30" s="129">
        <f t="shared" si="0"/>
        <v>126046687.79000001</v>
      </c>
      <c r="I30" s="131"/>
      <c r="J30" s="131">
        <v>126292217.55</v>
      </c>
      <c r="K30" s="131">
        <v>5267015.8600000003</v>
      </c>
      <c r="L30" s="130">
        <f t="shared" si="1"/>
        <v>131559233.41</v>
      </c>
    </row>
    <row r="31" spans="2:12" ht="19.899999999999999" customHeight="1" x14ac:dyDescent="0.2">
      <c r="B31" s="331" t="s">
        <v>41</v>
      </c>
      <c r="C31" s="332"/>
      <c r="D31" s="21" t="s">
        <v>42</v>
      </c>
      <c r="E31" s="131"/>
      <c r="F31" s="131">
        <v>94916184.790000007</v>
      </c>
      <c r="G31" s="131">
        <v>45225297.560000002</v>
      </c>
      <c r="H31" s="129">
        <f t="shared" si="0"/>
        <v>140141482.34999999</v>
      </c>
      <c r="I31" s="131"/>
      <c r="J31" s="131">
        <v>113981531.94</v>
      </c>
      <c r="K31" s="131">
        <v>52219654.280000001</v>
      </c>
      <c r="L31" s="130">
        <f t="shared" si="1"/>
        <v>166201186.22</v>
      </c>
    </row>
    <row r="32" spans="2:12" ht="19.899999999999999" customHeight="1" x14ac:dyDescent="0.2">
      <c r="B32" s="331" t="s">
        <v>43</v>
      </c>
      <c r="C32" s="332"/>
      <c r="D32" s="21" t="s">
        <v>44</v>
      </c>
      <c r="E32" s="131"/>
      <c r="F32" s="131"/>
      <c r="G32" s="131"/>
      <c r="H32" s="129">
        <f t="shared" si="0"/>
        <v>0</v>
      </c>
      <c r="I32" s="131"/>
      <c r="J32" s="131"/>
      <c r="K32" s="131"/>
      <c r="L32" s="130">
        <f t="shared" si="1"/>
        <v>0</v>
      </c>
    </row>
    <row r="33" spans="2:12" ht="19.899999999999999" customHeight="1" x14ac:dyDescent="0.2">
      <c r="B33" s="342" t="s">
        <v>45</v>
      </c>
      <c r="C33" s="343"/>
      <c r="D33" s="21" t="s">
        <v>46</v>
      </c>
      <c r="E33" s="132">
        <f t="shared" ref="E33:G37" si="2">ROUND(E23-E28,2)</f>
        <v>0</v>
      </c>
      <c r="F33" s="133">
        <f t="shared" si="2"/>
        <v>363299824.31999999</v>
      </c>
      <c r="G33" s="133">
        <f t="shared" si="2"/>
        <v>14757539.25</v>
      </c>
      <c r="H33" s="129">
        <f t="shared" si="0"/>
        <v>378057363.56999999</v>
      </c>
      <c r="I33" s="132">
        <f t="shared" ref="I33:K37" si="3">ROUND(I23-I28,2)</f>
        <v>0</v>
      </c>
      <c r="J33" s="132">
        <f t="shared" si="3"/>
        <v>352179661.56999999</v>
      </c>
      <c r="K33" s="132">
        <f t="shared" si="3"/>
        <v>16265192.91</v>
      </c>
      <c r="L33" s="130">
        <f t="shared" si="1"/>
        <v>368444854.48000002</v>
      </c>
    </row>
    <row r="34" spans="2:12" ht="25.15" customHeight="1" x14ac:dyDescent="0.2">
      <c r="B34" s="331" t="s">
        <v>47</v>
      </c>
      <c r="C34" s="332"/>
      <c r="D34" s="21" t="s">
        <v>48</v>
      </c>
      <c r="E34" s="134">
        <f t="shared" si="2"/>
        <v>0</v>
      </c>
      <c r="F34" s="129">
        <f t="shared" si="2"/>
        <v>288680064.76999998</v>
      </c>
      <c r="G34" s="129">
        <f t="shared" si="2"/>
        <v>0</v>
      </c>
      <c r="H34" s="129">
        <f t="shared" si="0"/>
        <v>288680064.76999998</v>
      </c>
      <c r="I34" s="134">
        <f t="shared" si="3"/>
        <v>0</v>
      </c>
      <c r="J34" s="134">
        <f t="shared" si="3"/>
        <v>283023091.49000001</v>
      </c>
      <c r="K34" s="134">
        <f t="shared" si="3"/>
        <v>0</v>
      </c>
      <c r="L34" s="130">
        <f t="shared" si="1"/>
        <v>283023091.49000001</v>
      </c>
    </row>
    <row r="35" spans="2:12" ht="25.15" customHeight="1" x14ac:dyDescent="0.2">
      <c r="B35" s="331" t="s">
        <v>49</v>
      </c>
      <c r="C35" s="332"/>
      <c r="D35" s="21" t="s">
        <v>50</v>
      </c>
      <c r="E35" s="134">
        <f t="shared" si="2"/>
        <v>0</v>
      </c>
      <c r="F35" s="129">
        <f t="shared" si="2"/>
        <v>71800998.549999997</v>
      </c>
      <c r="G35" s="129">
        <f t="shared" si="2"/>
        <v>8949632.5600000005</v>
      </c>
      <c r="H35" s="129">
        <f t="shared" si="0"/>
        <v>80750631.109999999</v>
      </c>
      <c r="I35" s="134">
        <f t="shared" si="3"/>
        <v>0</v>
      </c>
      <c r="J35" s="134">
        <f t="shared" si="3"/>
        <v>66243117.700000003</v>
      </c>
      <c r="K35" s="134">
        <f t="shared" si="3"/>
        <v>6973717.3200000003</v>
      </c>
      <c r="L35" s="130">
        <f t="shared" si="1"/>
        <v>73216835.019999996</v>
      </c>
    </row>
    <row r="36" spans="2:12" ht="25.15" customHeight="1" x14ac:dyDescent="0.2">
      <c r="B36" s="331" t="s">
        <v>51</v>
      </c>
      <c r="C36" s="332"/>
      <c r="D36" s="21" t="s">
        <v>52</v>
      </c>
      <c r="E36" s="134">
        <f t="shared" si="2"/>
        <v>0</v>
      </c>
      <c r="F36" s="129">
        <f t="shared" si="2"/>
        <v>2818761</v>
      </c>
      <c r="G36" s="129">
        <f t="shared" si="2"/>
        <v>5807906.6900000004</v>
      </c>
      <c r="H36" s="129">
        <f t="shared" si="0"/>
        <v>8626667.6899999995</v>
      </c>
      <c r="I36" s="134">
        <f t="shared" si="3"/>
        <v>0</v>
      </c>
      <c r="J36" s="134">
        <f t="shared" si="3"/>
        <v>2913452.38</v>
      </c>
      <c r="K36" s="134">
        <f t="shared" si="3"/>
        <v>9291475.5899999999</v>
      </c>
      <c r="L36" s="130">
        <f t="shared" si="1"/>
        <v>12204927.970000001</v>
      </c>
    </row>
    <row r="37" spans="2:12" ht="19.899999999999999" customHeight="1" thickBot="1" x14ac:dyDescent="0.25">
      <c r="B37" s="314" t="s">
        <v>53</v>
      </c>
      <c r="C37" s="315"/>
      <c r="D37" s="22" t="s">
        <v>54</v>
      </c>
      <c r="E37" s="135">
        <f t="shared" si="2"/>
        <v>0</v>
      </c>
      <c r="F37" s="136">
        <f t="shared" si="2"/>
        <v>0</v>
      </c>
      <c r="G37" s="136">
        <f t="shared" si="2"/>
        <v>0</v>
      </c>
      <c r="H37" s="137">
        <f t="shared" si="0"/>
        <v>0</v>
      </c>
      <c r="I37" s="135">
        <f t="shared" si="3"/>
        <v>0</v>
      </c>
      <c r="J37" s="135">
        <f t="shared" si="3"/>
        <v>0</v>
      </c>
      <c r="K37" s="135">
        <f t="shared" si="3"/>
        <v>0</v>
      </c>
      <c r="L37" s="138">
        <f t="shared" si="1"/>
        <v>0</v>
      </c>
    </row>
    <row r="38" spans="2:12" ht="28.5" customHeight="1" x14ac:dyDescent="0.2">
      <c r="B38" s="23"/>
      <c r="C38" s="23"/>
      <c r="D38" s="24"/>
      <c r="E38" s="24"/>
      <c r="F38" s="6"/>
      <c r="G38" s="6"/>
      <c r="H38" s="6"/>
      <c r="I38" s="6"/>
      <c r="J38" s="6"/>
      <c r="L38" s="6" t="s">
        <v>385</v>
      </c>
    </row>
    <row r="39" spans="2:12" ht="13.5" customHeight="1" x14ac:dyDescent="0.2">
      <c r="B39" s="275" t="s">
        <v>22</v>
      </c>
      <c r="C39" s="319"/>
      <c r="D39" s="234" t="s">
        <v>384</v>
      </c>
      <c r="E39" s="316" t="s">
        <v>19</v>
      </c>
      <c r="F39" s="317"/>
      <c r="G39" s="317"/>
      <c r="H39" s="318"/>
      <c r="I39" s="300" t="s">
        <v>20</v>
      </c>
      <c r="J39" s="301"/>
      <c r="K39" s="301"/>
      <c r="L39" s="302"/>
    </row>
    <row r="40" spans="2:12" ht="11.25" customHeight="1" x14ac:dyDescent="0.2">
      <c r="B40" s="320"/>
      <c r="C40" s="321"/>
      <c r="D40" s="235"/>
      <c r="E40" s="234" t="s">
        <v>55</v>
      </c>
      <c r="F40" s="234" t="s">
        <v>380</v>
      </c>
      <c r="G40" s="234" t="s">
        <v>381</v>
      </c>
      <c r="H40" s="239" t="s">
        <v>21</v>
      </c>
      <c r="I40" s="234" t="s">
        <v>55</v>
      </c>
      <c r="J40" s="234" t="s">
        <v>380</v>
      </c>
      <c r="K40" s="234" t="s">
        <v>381</v>
      </c>
      <c r="L40" s="234" t="s">
        <v>21</v>
      </c>
    </row>
    <row r="41" spans="2:12" ht="10.5" customHeight="1" x14ac:dyDescent="0.2">
      <c r="B41" s="320"/>
      <c r="C41" s="321"/>
      <c r="D41" s="235"/>
      <c r="E41" s="232"/>
      <c r="F41" s="232"/>
      <c r="G41" s="235"/>
      <c r="H41" s="242"/>
      <c r="I41" s="232"/>
      <c r="J41" s="232"/>
      <c r="K41" s="235"/>
      <c r="L41" s="235"/>
    </row>
    <row r="42" spans="2:12" ht="14.25" customHeight="1" x14ac:dyDescent="0.2">
      <c r="B42" s="316"/>
      <c r="C42" s="318"/>
      <c r="D42" s="236"/>
      <c r="E42" s="233"/>
      <c r="F42" s="233"/>
      <c r="G42" s="236"/>
      <c r="H42" s="243"/>
      <c r="I42" s="233"/>
      <c r="J42" s="233"/>
      <c r="K42" s="236"/>
      <c r="L42" s="236"/>
    </row>
    <row r="43" spans="2:12" ht="10.5" customHeight="1" thickBot="1" x14ac:dyDescent="0.25">
      <c r="B43" s="275">
        <v>1</v>
      </c>
      <c r="C43" s="276"/>
      <c r="D43" s="18" t="s">
        <v>23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>
        <v>10</v>
      </c>
    </row>
    <row r="44" spans="2:12" ht="19.899999999999999" customHeight="1" x14ac:dyDescent="0.2">
      <c r="B44" s="281" t="s">
        <v>56</v>
      </c>
      <c r="C44" s="282"/>
      <c r="D44" s="21" t="s">
        <v>57</v>
      </c>
      <c r="E44" s="129">
        <f>ROUND(SUM(E45:E47),2)</f>
        <v>0</v>
      </c>
      <c r="F44" s="129">
        <f>ROUND(SUM(F45:F47),2)</f>
        <v>0</v>
      </c>
      <c r="G44" s="129">
        <f>ROUND(SUM(G45:G47),2)</f>
        <v>0</v>
      </c>
      <c r="H44" s="139">
        <f t="shared" ref="H44:H63" si="4">ROUND(E44+F44+G44,2)</f>
        <v>0</v>
      </c>
      <c r="I44" s="134">
        <f>ROUND(SUM(I45:I47),2)</f>
        <v>0</v>
      </c>
      <c r="J44" s="134">
        <f>ROUND(SUM(J45:J47),2)</f>
        <v>0</v>
      </c>
      <c r="K44" s="134">
        <f>ROUND(SUM(K45:K47),2)</f>
        <v>0</v>
      </c>
      <c r="L44" s="140">
        <f t="shared" ref="L44:L63" si="5">ROUND(I44+J44+K44,2)</f>
        <v>0</v>
      </c>
    </row>
    <row r="45" spans="2:12" ht="19.899999999999999" customHeight="1" x14ac:dyDescent="0.2">
      <c r="B45" s="283" t="s">
        <v>58</v>
      </c>
      <c r="C45" s="284"/>
      <c r="D45" s="21" t="s">
        <v>59</v>
      </c>
      <c r="E45" s="131"/>
      <c r="F45" s="131"/>
      <c r="G45" s="131"/>
      <c r="H45" s="134">
        <f t="shared" si="4"/>
        <v>0</v>
      </c>
      <c r="I45" s="131"/>
      <c r="J45" s="131"/>
      <c r="K45" s="131"/>
      <c r="L45" s="130">
        <f t="shared" si="5"/>
        <v>0</v>
      </c>
    </row>
    <row r="46" spans="2:12" ht="19.899999999999999" customHeight="1" x14ac:dyDescent="0.2">
      <c r="B46" s="283" t="s">
        <v>60</v>
      </c>
      <c r="C46" s="284"/>
      <c r="D46" s="21" t="s">
        <v>61</v>
      </c>
      <c r="E46" s="131"/>
      <c r="F46" s="131"/>
      <c r="G46" s="131"/>
      <c r="H46" s="134">
        <f t="shared" si="4"/>
        <v>0</v>
      </c>
      <c r="I46" s="131"/>
      <c r="J46" s="131"/>
      <c r="K46" s="131"/>
      <c r="L46" s="130">
        <f t="shared" si="5"/>
        <v>0</v>
      </c>
    </row>
    <row r="47" spans="2:12" ht="19.899999999999999" customHeight="1" x14ac:dyDescent="0.2">
      <c r="B47" s="283" t="s">
        <v>62</v>
      </c>
      <c r="C47" s="284"/>
      <c r="D47" s="21" t="s">
        <v>63</v>
      </c>
      <c r="E47" s="131"/>
      <c r="F47" s="131"/>
      <c r="G47" s="131"/>
      <c r="H47" s="134">
        <f t="shared" si="4"/>
        <v>0</v>
      </c>
      <c r="I47" s="131"/>
      <c r="J47" s="131"/>
      <c r="K47" s="131"/>
      <c r="L47" s="130">
        <f t="shared" si="5"/>
        <v>0</v>
      </c>
    </row>
    <row r="48" spans="2:12" ht="19.899999999999999" customHeight="1" x14ac:dyDescent="0.2">
      <c r="B48" s="307" t="s">
        <v>64</v>
      </c>
      <c r="C48" s="308"/>
      <c r="D48" s="21" t="s">
        <v>65</v>
      </c>
      <c r="E48" s="129">
        <f>ROUND(SUM(E49:E51),2)</f>
        <v>0</v>
      </c>
      <c r="F48" s="129">
        <f>ROUND(SUM(F49:F51),2)</f>
        <v>0</v>
      </c>
      <c r="G48" s="129">
        <f>ROUND(SUM(G49:G51),2)</f>
        <v>0</v>
      </c>
      <c r="H48" s="134">
        <f t="shared" si="4"/>
        <v>0</v>
      </c>
      <c r="I48" s="129">
        <f>ROUND(SUM(I49:I51),2)</f>
        <v>0</v>
      </c>
      <c r="J48" s="129">
        <f>ROUND(SUM(J49:J51),2)</f>
        <v>0</v>
      </c>
      <c r="K48" s="129">
        <f>ROUND(SUM(K49:K51),2)</f>
        <v>0</v>
      </c>
      <c r="L48" s="130">
        <f t="shared" si="5"/>
        <v>0</v>
      </c>
    </row>
    <row r="49" spans="2:12" ht="19.899999999999999" customHeight="1" x14ac:dyDescent="0.2">
      <c r="B49" s="283" t="s">
        <v>66</v>
      </c>
      <c r="C49" s="284"/>
      <c r="D49" s="21" t="s">
        <v>67</v>
      </c>
      <c r="E49" s="131"/>
      <c r="F49" s="131"/>
      <c r="G49" s="131"/>
      <c r="H49" s="134">
        <f t="shared" si="4"/>
        <v>0</v>
      </c>
      <c r="I49" s="131"/>
      <c r="J49" s="131"/>
      <c r="K49" s="131"/>
      <c r="L49" s="130">
        <f t="shared" si="5"/>
        <v>0</v>
      </c>
    </row>
    <row r="50" spans="2:12" ht="19.899999999999999" customHeight="1" x14ac:dyDescent="0.2">
      <c r="B50" s="283" t="s">
        <v>68</v>
      </c>
      <c r="C50" s="284"/>
      <c r="D50" s="21" t="s">
        <v>69</v>
      </c>
      <c r="E50" s="131"/>
      <c r="F50" s="131"/>
      <c r="G50" s="131"/>
      <c r="H50" s="134">
        <f t="shared" si="4"/>
        <v>0</v>
      </c>
      <c r="I50" s="131"/>
      <c r="J50" s="131"/>
      <c r="K50" s="131"/>
      <c r="L50" s="130">
        <f t="shared" si="5"/>
        <v>0</v>
      </c>
    </row>
    <row r="51" spans="2:12" ht="19.899999999999999" customHeight="1" x14ac:dyDescent="0.2">
      <c r="B51" s="283" t="s">
        <v>70</v>
      </c>
      <c r="C51" s="284"/>
      <c r="D51" s="21" t="s">
        <v>71</v>
      </c>
      <c r="E51" s="131"/>
      <c r="F51" s="131"/>
      <c r="G51" s="131"/>
      <c r="H51" s="134">
        <f t="shared" si="4"/>
        <v>0</v>
      </c>
      <c r="I51" s="131"/>
      <c r="J51" s="131"/>
      <c r="K51" s="131"/>
      <c r="L51" s="130">
        <f t="shared" si="5"/>
        <v>0</v>
      </c>
    </row>
    <row r="52" spans="2:12" ht="19.899999999999999" customHeight="1" x14ac:dyDescent="0.2">
      <c r="B52" s="307" t="s">
        <v>72</v>
      </c>
      <c r="C52" s="308"/>
      <c r="D52" s="21" t="s">
        <v>73</v>
      </c>
      <c r="E52" s="129">
        <f t="shared" ref="E52:G55" si="6">ROUND(E44-E48,2)</f>
        <v>0</v>
      </c>
      <c r="F52" s="129">
        <f t="shared" si="6"/>
        <v>0</v>
      </c>
      <c r="G52" s="129">
        <f t="shared" si="6"/>
        <v>0</v>
      </c>
      <c r="H52" s="134">
        <f t="shared" si="4"/>
        <v>0</v>
      </c>
      <c r="I52" s="129">
        <f t="shared" ref="I52:K55" si="7">ROUND(I44-I48,2)</f>
        <v>0</v>
      </c>
      <c r="J52" s="129">
        <f t="shared" si="7"/>
        <v>0</v>
      </c>
      <c r="K52" s="129">
        <f t="shared" si="7"/>
        <v>0</v>
      </c>
      <c r="L52" s="130">
        <f t="shared" si="5"/>
        <v>0</v>
      </c>
    </row>
    <row r="53" spans="2:12" ht="25.15" customHeight="1" x14ac:dyDescent="0.2">
      <c r="B53" s="283" t="s">
        <v>364</v>
      </c>
      <c r="C53" s="284"/>
      <c r="D53" s="21" t="s">
        <v>74</v>
      </c>
      <c r="E53" s="129">
        <f t="shared" si="6"/>
        <v>0</v>
      </c>
      <c r="F53" s="129">
        <f t="shared" si="6"/>
        <v>0</v>
      </c>
      <c r="G53" s="129">
        <f t="shared" si="6"/>
        <v>0</v>
      </c>
      <c r="H53" s="134">
        <f t="shared" si="4"/>
        <v>0</v>
      </c>
      <c r="I53" s="129">
        <f t="shared" si="7"/>
        <v>0</v>
      </c>
      <c r="J53" s="129">
        <f t="shared" si="7"/>
        <v>0</v>
      </c>
      <c r="K53" s="129">
        <f t="shared" si="7"/>
        <v>0</v>
      </c>
      <c r="L53" s="130">
        <f t="shared" si="5"/>
        <v>0</v>
      </c>
    </row>
    <row r="54" spans="2:12" ht="25.15" customHeight="1" x14ac:dyDescent="0.2">
      <c r="B54" s="283" t="s">
        <v>75</v>
      </c>
      <c r="C54" s="284"/>
      <c r="D54" s="21" t="s">
        <v>76</v>
      </c>
      <c r="E54" s="129">
        <f t="shared" si="6"/>
        <v>0</v>
      </c>
      <c r="F54" s="129">
        <f t="shared" si="6"/>
        <v>0</v>
      </c>
      <c r="G54" s="129">
        <f t="shared" si="6"/>
        <v>0</v>
      </c>
      <c r="H54" s="134">
        <f t="shared" si="4"/>
        <v>0</v>
      </c>
      <c r="I54" s="129">
        <f t="shared" si="7"/>
        <v>0</v>
      </c>
      <c r="J54" s="129">
        <f t="shared" si="7"/>
        <v>0</v>
      </c>
      <c r="K54" s="129">
        <f t="shared" si="7"/>
        <v>0</v>
      </c>
      <c r="L54" s="130">
        <f t="shared" si="5"/>
        <v>0</v>
      </c>
    </row>
    <row r="55" spans="2:12" ht="19.899999999999999" customHeight="1" x14ac:dyDescent="0.2">
      <c r="B55" s="283" t="s">
        <v>77</v>
      </c>
      <c r="C55" s="284"/>
      <c r="D55" s="21" t="s">
        <v>78</v>
      </c>
      <c r="E55" s="129">
        <f t="shared" si="6"/>
        <v>0</v>
      </c>
      <c r="F55" s="129">
        <f t="shared" si="6"/>
        <v>0</v>
      </c>
      <c r="G55" s="129">
        <f t="shared" si="6"/>
        <v>0</v>
      </c>
      <c r="H55" s="134">
        <f t="shared" si="4"/>
        <v>0</v>
      </c>
      <c r="I55" s="129">
        <f t="shared" si="7"/>
        <v>0</v>
      </c>
      <c r="J55" s="129">
        <f t="shared" si="7"/>
        <v>0</v>
      </c>
      <c r="K55" s="129">
        <f t="shared" si="7"/>
        <v>0</v>
      </c>
      <c r="L55" s="130">
        <f t="shared" si="5"/>
        <v>0</v>
      </c>
    </row>
    <row r="56" spans="2:12" ht="19.899999999999999" customHeight="1" x14ac:dyDescent="0.2">
      <c r="B56" s="307" t="s">
        <v>79</v>
      </c>
      <c r="C56" s="308"/>
      <c r="D56" s="21" t="s">
        <v>80</v>
      </c>
      <c r="E56" s="131"/>
      <c r="F56" s="141">
        <v>677243439.72000003</v>
      </c>
      <c r="G56" s="141"/>
      <c r="H56" s="134">
        <f t="shared" si="4"/>
        <v>677243439.72000003</v>
      </c>
      <c r="I56" s="141"/>
      <c r="J56" s="141">
        <v>677201439.72000003</v>
      </c>
      <c r="K56" s="141"/>
      <c r="L56" s="130">
        <f t="shared" si="5"/>
        <v>677201439.72000003</v>
      </c>
    </row>
    <row r="57" spans="2:12" ht="19.899999999999999" customHeight="1" x14ac:dyDescent="0.2">
      <c r="B57" s="307" t="s">
        <v>81</v>
      </c>
      <c r="C57" s="308"/>
      <c r="D57" s="21" t="s">
        <v>82</v>
      </c>
      <c r="E57" s="131">
        <v>1004760.17</v>
      </c>
      <c r="F57" s="141">
        <v>15688841.33</v>
      </c>
      <c r="G57" s="141">
        <v>6414320.8899999997</v>
      </c>
      <c r="H57" s="134">
        <f t="shared" si="4"/>
        <v>23107922.390000001</v>
      </c>
      <c r="I57" s="141">
        <v>514728.89</v>
      </c>
      <c r="J57" s="141">
        <v>15727036.869999999</v>
      </c>
      <c r="K57" s="141">
        <v>6002808.2800000003</v>
      </c>
      <c r="L57" s="130">
        <f t="shared" si="5"/>
        <v>22244574.039999999</v>
      </c>
    </row>
    <row r="58" spans="2:12" ht="19.899999999999999" customHeight="1" x14ac:dyDescent="0.2">
      <c r="B58" s="283" t="s">
        <v>83</v>
      </c>
      <c r="C58" s="284"/>
      <c r="D58" s="21" t="s">
        <v>84</v>
      </c>
      <c r="E58" s="131"/>
      <c r="F58" s="141"/>
      <c r="G58" s="141"/>
      <c r="H58" s="134">
        <f t="shared" si="4"/>
        <v>0</v>
      </c>
      <c r="I58" s="141"/>
      <c r="J58" s="141"/>
      <c r="K58" s="141"/>
      <c r="L58" s="130">
        <f t="shared" si="5"/>
        <v>0</v>
      </c>
    </row>
    <row r="59" spans="2:12" ht="19.899999999999999" customHeight="1" x14ac:dyDescent="0.2">
      <c r="B59" s="307" t="s">
        <v>85</v>
      </c>
      <c r="C59" s="308"/>
      <c r="D59" s="21" t="s">
        <v>86</v>
      </c>
      <c r="E59" s="129">
        <f>ROUND(SUM(E60:E63),2)</f>
        <v>0</v>
      </c>
      <c r="F59" s="129">
        <f>ROUND(SUM(F60:F63),2)</f>
        <v>851000</v>
      </c>
      <c r="G59" s="129">
        <f>ROUND(SUM(G60:G63),2)</f>
        <v>0</v>
      </c>
      <c r="H59" s="134">
        <f t="shared" si="4"/>
        <v>851000</v>
      </c>
      <c r="I59" s="132">
        <f>ROUND(SUM(I60:I63),2)</f>
        <v>0</v>
      </c>
      <c r="J59" s="132">
        <f>ROUND(SUM(J60:J63),2)</f>
        <v>851000</v>
      </c>
      <c r="K59" s="132">
        <f>ROUND(SUM(K60:K63),2)</f>
        <v>0</v>
      </c>
      <c r="L59" s="130">
        <f t="shared" si="5"/>
        <v>851000</v>
      </c>
    </row>
    <row r="60" spans="2:12" ht="19.899999999999999" customHeight="1" x14ac:dyDescent="0.2">
      <c r="B60" s="283" t="s">
        <v>87</v>
      </c>
      <c r="C60" s="284"/>
      <c r="D60" s="21" t="s">
        <v>88</v>
      </c>
      <c r="E60" s="131"/>
      <c r="F60" s="141">
        <v>851000</v>
      </c>
      <c r="G60" s="141"/>
      <c r="H60" s="134">
        <f t="shared" si="4"/>
        <v>851000</v>
      </c>
      <c r="I60" s="141"/>
      <c r="J60" s="141">
        <v>851000</v>
      </c>
      <c r="K60" s="141"/>
      <c r="L60" s="130">
        <f t="shared" si="5"/>
        <v>851000</v>
      </c>
    </row>
    <row r="61" spans="2:12" ht="19.899999999999999" customHeight="1" x14ac:dyDescent="0.2">
      <c r="B61" s="283" t="s">
        <v>89</v>
      </c>
      <c r="C61" s="284"/>
      <c r="D61" s="21" t="s">
        <v>90</v>
      </c>
      <c r="E61" s="131"/>
      <c r="F61" s="141"/>
      <c r="G61" s="141"/>
      <c r="H61" s="134">
        <f t="shared" si="4"/>
        <v>0</v>
      </c>
      <c r="I61" s="141"/>
      <c r="J61" s="141"/>
      <c r="K61" s="141"/>
      <c r="L61" s="130">
        <f t="shared" si="5"/>
        <v>0</v>
      </c>
    </row>
    <row r="62" spans="2:12" ht="19.899999999999999" customHeight="1" x14ac:dyDescent="0.2">
      <c r="B62" s="283" t="s">
        <v>91</v>
      </c>
      <c r="C62" s="284"/>
      <c r="D62" s="21" t="s">
        <v>92</v>
      </c>
      <c r="E62" s="131"/>
      <c r="F62" s="141"/>
      <c r="G62" s="141"/>
      <c r="H62" s="134">
        <f t="shared" si="4"/>
        <v>0</v>
      </c>
      <c r="I62" s="141"/>
      <c r="J62" s="141"/>
      <c r="K62" s="141"/>
      <c r="L62" s="130">
        <f t="shared" si="5"/>
        <v>0</v>
      </c>
    </row>
    <row r="63" spans="2:12" ht="19.899999999999999" customHeight="1" thickBot="1" x14ac:dyDescent="0.25">
      <c r="B63" s="273" t="s">
        <v>93</v>
      </c>
      <c r="C63" s="274"/>
      <c r="D63" s="22" t="s">
        <v>94</v>
      </c>
      <c r="E63" s="142"/>
      <c r="F63" s="143"/>
      <c r="G63" s="143"/>
      <c r="H63" s="135">
        <f t="shared" si="4"/>
        <v>0</v>
      </c>
      <c r="I63" s="143"/>
      <c r="J63" s="143"/>
      <c r="K63" s="143"/>
      <c r="L63" s="138">
        <f t="shared" si="5"/>
        <v>0</v>
      </c>
    </row>
    <row r="64" spans="2:12" ht="15.75" customHeight="1" x14ac:dyDescent="0.2">
      <c r="B64" s="23"/>
      <c r="C64" s="23"/>
      <c r="D64" s="24"/>
      <c r="E64" s="6"/>
      <c r="F64" s="6"/>
      <c r="G64" s="6"/>
      <c r="H64" s="6"/>
      <c r="I64" s="6"/>
      <c r="J64" s="6"/>
      <c r="K64" s="25" t="s">
        <v>386</v>
      </c>
      <c r="L64" s="6" t="s">
        <v>387</v>
      </c>
    </row>
    <row r="65" spans="2:12" ht="15" customHeight="1" x14ac:dyDescent="0.2">
      <c r="B65" s="275" t="s">
        <v>22</v>
      </c>
      <c r="C65" s="276"/>
      <c r="D65" s="297" t="s">
        <v>384</v>
      </c>
      <c r="E65" s="300" t="s">
        <v>19</v>
      </c>
      <c r="F65" s="301"/>
      <c r="G65" s="301"/>
      <c r="H65" s="302"/>
      <c r="I65" s="239" t="s">
        <v>95</v>
      </c>
      <c r="J65" s="240"/>
      <c r="K65" s="240"/>
      <c r="L65" s="241"/>
    </row>
    <row r="66" spans="2:12" ht="13.5" customHeight="1" x14ac:dyDescent="0.2">
      <c r="B66" s="277"/>
      <c r="C66" s="278"/>
      <c r="D66" s="298"/>
      <c r="E66" s="234" t="s">
        <v>55</v>
      </c>
      <c r="F66" s="234" t="s">
        <v>380</v>
      </c>
      <c r="G66" s="234" t="s">
        <v>381</v>
      </c>
      <c r="H66" s="239" t="s">
        <v>21</v>
      </c>
      <c r="I66" s="234" t="s">
        <v>55</v>
      </c>
      <c r="J66" s="234" t="s">
        <v>380</v>
      </c>
      <c r="K66" s="234" t="s">
        <v>381</v>
      </c>
      <c r="L66" s="234" t="s">
        <v>21</v>
      </c>
    </row>
    <row r="67" spans="2:12" ht="13.5" customHeight="1" x14ac:dyDescent="0.2">
      <c r="B67" s="277"/>
      <c r="C67" s="278"/>
      <c r="D67" s="298"/>
      <c r="E67" s="232"/>
      <c r="F67" s="232"/>
      <c r="G67" s="235"/>
      <c r="H67" s="242"/>
      <c r="I67" s="232"/>
      <c r="J67" s="232"/>
      <c r="K67" s="235"/>
      <c r="L67" s="235"/>
    </row>
    <row r="68" spans="2:12" x14ac:dyDescent="0.2">
      <c r="B68" s="279"/>
      <c r="C68" s="280"/>
      <c r="D68" s="299"/>
      <c r="E68" s="233"/>
      <c r="F68" s="233"/>
      <c r="G68" s="236"/>
      <c r="H68" s="243"/>
      <c r="I68" s="233"/>
      <c r="J68" s="233"/>
      <c r="K68" s="236"/>
      <c r="L68" s="236"/>
    </row>
    <row r="69" spans="2:12" ht="13.5" customHeight="1" thickBot="1" x14ac:dyDescent="0.25">
      <c r="B69" s="275">
        <v>1</v>
      </c>
      <c r="C69" s="276"/>
      <c r="D69" s="18" t="s">
        <v>23</v>
      </c>
      <c r="E69" s="19">
        <v>3</v>
      </c>
      <c r="F69" s="19">
        <v>4</v>
      </c>
      <c r="G69" s="19">
        <v>5</v>
      </c>
      <c r="H69" s="19">
        <v>6</v>
      </c>
      <c r="I69" s="19">
        <v>7</v>
      </c>
      <c r="J69" s="19">
        <v>8</v>
      </c>
      <c r="K69" s="19">
        <v>9</v>
      </c>
      <c r="L69" s="19">
        <v>10</v>
      </c>
    </row>
    <row r="70" spans="2:12" ht="19.899999999999999" customHeight="1" x14ac:dyDescent="0.2">
      <c r="B70" s="281" t="s">
        <v>96</v>
      </c>
      <c r="C70" s="282"/>
      <c r="D70" s="21" t="s">
        <v>97</v>
      </c>
      <c r="E70" s="129">
        <f>ROUND(SUM(E71:E74),2)</f>
        <v>0</v>
      </c>
      <c r="F70" s="129">
        <f>ROUND(SUM(F71:F74),2)</f>
        <v>0</v>
      </c>
      <c r="G70" s="129">
        <f>ROUND(SUM(G71:G74),2)</f>
        <v>0</v>
      </c>
      <c r="H70" s="132">
        <f t="shared" ref="H70:H76" si="8">ROUND(E70+F70+G70,2)</f>
        <v>0</v>
      </c>
      <c r="I70" s="132">
        <f>ROUND(SUM(I71:I74),2)</f>
        <v>0</v>
      </c>
      <c r="J70" s="132">
        <f>ROUND(SUM(J71:J74),2)</f>
        <v>0</v>
      </c>
      <c r="K70" s="132">
        <f>ROUND(SUM(K71:K74),2)</f>
        <v>0</v>
      </c>
      <c r="L70" s="144">
        <f t="shared" ref="L70:L76" si="9">ROUND(I70+J70+K70,2)</f>
        <v>0</v>
      </c>
    </row>
    <row r="71" spans="2:12" ht="19.899999999999999" customHeight="1" x14ac:dyDescent="0.2">
      <c r="B71" s="283" t="s">
        <v>98</v>
      </c>
      <c r="C71" s="284"/>
      <c r="D71" s="21" t="s">
        <v>99</v>
      </c>
      <c r="E71" s="131"/>
      <c r="F71" s="141"/>
      <c r="G71" s="141"/>
      <c r="H71" s="132">
        <f t="shared" si="8"/>
        <v>0</v>
      </c>
      <c r="I71" s="141"/>
      <c r="J71" s="141"/>
      <c r="K71" s="141"/>
      <c r="L71" s="144">
        <f t="shared" si="9"/>
        <v>0</v>
      </c>
    </row>
    <row r="72" spans="2:12" ht="19.899999999999999" customHeight="1" x14ac:dyDescent="0.2">
      <c r="B72" s="283" t="s">
        <v>365</v>
      </c>
      <c r="C72" s="284"/>
      <c r="D72" s="21" t="s">
        <v>100</v>
      </c>
      <c r="E72" s="131"/>
      <c r="F72" s="141"/>
      <c r="G72" s="141"/>
      <c r="H72" s="132">
        <f t="shared" si="8"/>
        <v>0</v>
      </c>
      <c r="I72" s="141"/>
      <c r="J72" s="141"/>
      <c r="K72" s="141"/>
      <c r="L72" s="144">
        <f t="shared" si="9"/>
        <v>0</v>
      </c>
    </row>
    <row r="73" spans="2:12" ht="19.899999999999999" customHeight="1" x14ac:dyDescent="0.2">
      <c r="B73" s="283" t="s">
        <v>101</v>
      </c>
      <c r="C73" s="284"/>
      <c r="D73" s="21" t="s">
        <v>102</v>
      </c>
      <c r="E73" s="131"/>
      <c r="F73" s="145"/>
      <c r="G73" s="145"/>
      <c r="H73" s="132">
        <f t="shared" si="8"/>
        <v>0</v>
      </c>
      <c r="I73" s="145"/>
      <c r="J73" s="145"/>
      <c r="K73" s="145"/>
      <c r="L73" s="144">
        <f t="shared" si="9"/>
        <v>0</v>
      </c>
    </row>
    <row r="74" spans="2:12" ht="19.899999999999999" customHeight="1" x14ac:dyDescent="0.2">
      <c r="B74" s="283" t="s">
        <v>103</v>
      </c>
      <c r="C74" s="284"/>
      <c r="D74" s="21" t="s">
        <v>104</v>
      </c>
      <c r="E74" s="131"/>
      <c r="F74" s="145"/>
      <c r="G74" s="145"/>
      <c r="H74" s="132">
        <f t="shared" si="8"/>
        <v>0</v>
      </c>
      <c r="I74" s="145"/>
      <c r="J74" s="145"/>
      <c r="K74" s="145"/>
      <c r="L74" s="144">
        <f t="shared" si="9"/>
        <v>0</v>
      </c>
    </row>
    <row r="75" spans="2:12" ht="19.899999999999999" customHeight="1" thickBot="1" x14ac:dyDescent="0.25">
      <c r="B75" s="310" t="s">
        <v>105</v>
      </c>
      <c r="C75" s="311"/>
      <c r="D75" s="26" t="s">
        <v>106</v>
      </c>
      <c r="E75" s="146"/>
      <c r="F75" s="147"/>
      <c r="G75" s="147"/>
      <c r="H75" s="148">
        <f t="shared" si="8"/>
        <v>0</v>
      </c>
      <c r="I75" s="147"/>
      <c r="J75" s="147"/>
      <c r="K75" s="147"/>
      <c r="L75" s="149">
        <f t="shared" si="9"/>
        <v>0</v>
      </c>
    </row>
    <row r="76" spans="2:12" ht="25.15" customHeight="1" thickBot="1" x14ac:dyDescent="0.25">
      <c r="B76" s="312" t="s">
        <v>107</v>
      </c>
      <c r="C76" s="313"/>
      <c r="D76" s="27" t="s">
        <v>108</v>
      </c>
      <c r="E76" s="150">
        <f>ROUND(E33+E52+E56+E57+E59+E70+E75,2)</f>
        <v>1004760.17</v>
      </c>
      <c r="F76" s="150">
        <f>ROUND(F33+F52+F56+F57+F59+F70+F75,2)</f>
        <v>1057083105.37</v>
      </c>
      <c r="G76" s="150">
        <f>ROUND(G33+G52+G56+G57+G59+G70+G75,2)</f>
        <v>21171860.140000001</v>
      </c>
      <c r="H76" s="151">
        <f t="shared" si="8"/>
        <v>1079259725.6800001</v>
      </c>
      <c r="I76" s="150">
        <f>ROUND(I33+I52+I56+I57+I59+I70+I75,2)</f>
        <v>514728.89</v>
      </c>
      <c r="J76" s="150">
        <f>ROUND(J33+J52+J56+J57+J59+J70+J75,2)</f>
        <v>1045959138.16</v>
      </c>
      <c r="K76" s="150">
        <f>ROUND(K33+K52+K56+K57+K59+K70+K75,2)</f>
        <v>22268001.190000001</v>
      </c>
      <c r="L76" s="152">
        <f t="shared" si="9"/>
        <v>1068741868.24</v>
      </c>
    </row>
    <row r="77" spans="2:12" ht="13.5" customHeight="1" x14ac:dyDescent="0.2">
      <c r="B77" s="266" t="s">
        <v>109</v>
      </c>
      <c r="C77" s="267"/>
      <c r="D77" s="28"/>
      <c r="E77" s="208"/>
      <c r="F77" s="209"/>
      <c r="G77" s="209"/>
      <c r="H77" s="209"/>
      <c r="I77" s="209"/>
      <c r="J77" s="209"/>
      <c r="K77" s="209"/>
      <c r="L77" s="210"/>
    </row>
    <row r="78" spans="2:12" ht="19.899999999999999" customHeight="1" x14ac:dyDescent="0.2">
      <c r="B78" s="268" t="s">
        <v>110</v>
      </c>
      <c r="C78" s="269"/>
      <c r="D78" s="21" t="s">
        <v>111</v>
      </c>
      <c r="E78" s="129">
        <f>ROUND(SUM(E79:E87),2)</f>
        <v>46329787.130000003</v>
      </c>
      <c r="F78" s="129">
        <f>ROUND(SUM(F79:F87),2)</f>
        <v>11218516.359999999</v>
      </c>
      <c r="G78" s="129">
        <f>ROUND(SUM(G79:G87),2)</f>
        <v>64613480.630000003</v>
      </c>
      <c r="H78" s="134">
        <f t="shared" ref="H78:H91" si="10">ROUND(E78+F78+G78,2)</f>
        <v>122161784.12</v>
      </c>
      <c r="I78" s="134">
        <f>ROUND(SUM(I79:I87),2)</f>
        <v>3613114.94</v>
      </c>
      <c r="J78" s="134">
        <f>ROUND(SUM(J79:J87),2)</f>
        <v>23301797.039999999</v>
      </c>
      <c r="K78" s="134">
        <f>ROUND(SUM(K79:K87),2)</f>
        <v>89835121.420000002</v>
      </c>
      <c r="L78" s="130">
        <f t="shared" ref="L78:L91" si="11">ROUND(I78+J78+K78,2)</f>
        <v>116750033.40000001</v>
      </c>
    </row>
    <row r="79" spans="2:12" ht="25.15" customHeight="1" x14ac:dyDescent="0.2">
      <c r="B79" s="283" t="s">
        <v>343</v>
      </c>
      <c r="C79" s="284"/>
      <c r="D79" s="21" t="s">
        <v>112</v>
      </c>
      <c r="E79" s="131">
        <v>46329787.130000003</v>
      </c>
      <c r="F79" s="141">
        <v>11218516.359999999</v>
      </c>
      <c r="G79" s="141">
        <v>64576370.630000003</v>
      </c>
      <c r="H79" s="132">
        <f t="shared" si="10"/>
        <v>122124674.12</v>
      </c>
      <c r="I79" s="141">
        <v>3613114.94</v>
      </c>
      <c r="J79" s="141">
        <v>23264674.34</v>
      </c>
      <c r="K79" s="141">
        <v>89822944.120000005</v>
      </c>
      <c r="L79" s="144">
        <f t="shared" si="11"/>
        <v>116700733.40000001</v>
      </c>
    </row>
    <row r="80" spans="2:12" ht="25.15" customHeight="1" x14ac:dyDescent="0.2">
      <c r="B80" s="283" t="s">
        <v>344</v>
      </c>
      <c r="C80" s="284"/>
      <c r="D80" s="21" t="s">
        <v>113</v>
      </c>
      <c r="E80" s="131"/>
      <c r="F80" s="141"/>
      <c r="G80" s="141"/>
      <c r="H80" s="132">
        <f t="shared" si="10"/>
        <v>0</v>
      </c>
      <c r="I80" s="131"/>
      <c r="J80" s="141"/>
      <c r="K80" s="141"/>
      <c r="L80" s="144">
        <f t="shared" si="11"/>
        <v>0</v>
      </c>
    </row>
    <row r="81" spans="2:12" ht="25.15" customHeight="1" x14ac:dyDescent="0.2">
      <c r="B81" s="283" t="s">
        <v>345</v>
      </c>
      <c r="C81" s="284"/>
      <c r="D81" s="21" t="s">
        <v>114</v>
      </c>
      <c r="E81" s="131"/>
      <c r="F81" s="141"/>
      <c r="G81" s="141"/>
      <c r="H81" s="132">
        <f t="shared" si="10"/>
        <v>0</v>
      </c>
      <c r="I81" s="131"/>
      <c r="J81" s="141"/>
      <c r="K81" s="145"/>
      <c r="L81" s="144">
        <f t="shared" si="11"/>
        <v>0</v>
      </c>
    </row>
    <row r="82" spans="2:12" ht="25.15" customHeight="1" x14ac:dyDescent="0.2">
      <c r="B82" s="283" t="s">
        <v>346</v>
      </c>
      <c r="C82" s="284"/>
      <c r="D82" s="21" t="s">
        <v>115</v>
      </c>
      <c r="E82" s="131"/>
      <c r="F82" s="141"/>
      <c r="G82" s="141"/>
      <c r="H82" s="132">
        <f t="shared" si="10"/>
        <v>0</v>
      </c>
      <c r="I82" s="131"/>
      <c r="J82" s="141"/>
      <c r="K82" s="145"/>
      <c r="L82" s="144">
        <f t="shared" si="11"/>
        <v>0</v>
      </c>
    </row>
    <row r="83" spans="2:12" ht="25.15" customHeight="1" x14ac:dyDescent="0.2">
      <c r="B83" s="283" t="s">
        <v>399</v>
      </c>
      <c r="C83" s="284"/>
      <c r="D83" s="21" t="s">
        <v>116</v>
      </c>
      <c r="E83" s="131"/>
      <c r="F83" s="141"/>
      <c r="G83" s="141"/>
      <c r="H83" s="132">
        <f t="shared" si="10"/>
        <v>0</v>
      </c>
      <c r="I83" s="131"/>
      <c r="J83" s="141"/>
      <c r="K83" s="145"/>
      <c r="L83" s="144">
        <f t="shared" si="11"/>
        <v>0</v>
      </c>
    </row>
    <row r="84" spans="2:12" ht="25.15" customHeight="1" x14ac:dyDescent="0.2">
      <c r="B84" s="283" t="s">
        <v>347</v>
      </c>
      <c r="C84" s="284"/>
      <c r="D84" s="21" t="s">
        <v>117</v>
      </c>
      <c r="E84" s="131"/>
      <c r="F84" s="141"/>
      <c r="G84" s="141"/>
      <c r="H84" s="132">
        <f t="shared" si="10"/>
        <v>0</v>
      </c>
      <c r="I84" s="131"/>
      <c r="J84" s="141"/>
      <c r="K84" s="145"/>
      <c r="L84" s="144">
        <f t="shared" si="11"/>
        <v>0</v>
      </c>
    </row>
    <row r="85" spans="2:12" ht="19.899999999999999" customHeight="1" x14ac:dyDescent="0.2">
      <c r="B85" s="283" t="s">
        <v>118</v>
      </c>
      <c r="C85" s="284"/>
      <c r="D85" s="21" t="s">
        <v>119</v>
      </c>
      <c r="E85" s="131"/>
      <c r="F85" s="145"/>
      <c r="G85" s="145"/>
      <c r="H85" s="132">
        <f t="shared" si="10"/>
        <v>0</v>
      </c>
      <c r="I85" s="145"/>
      <c r="J85" s="145"/>
      <c r="K85" s="145"/>
      <c r="L85" s="144">
        <f t="shared" si="11"/>
        <v>0</v>
      </c>
    </row>
    <row r="86" spans="2:12" ht="19.899999999999999" customHeight="1" x14ac:dyDescent="0.2">
      <c r="B86" s="283" t="s">
        <v>120</v>
      </c>
      <c r="C86" s="284"/>
      <c r="D86" s="21" t="s">
        <v>121</v>
      </c>
      <c r="E86" s="131"/>
      <c r="F86" s="145"/>
      <c r="G86" s="145">
        <v>37110</v>
      </c>
      <c r="H86" s="132">
        <f t="shared" si="10"/>
        <v>37110</v>
      </c>
      <c r="I86" s="145"/>
      <c r="J86" s="145">
        <v>37122.699999999997</v>
      </c>
      <c r="K86" s="145">
        <v>12177.3</v>
      </c>
      <c r="L86" s="144">
        <f t="shared" si="11"/>
        <v>49300</v>
      </c>
    </row>
    <row r="87" spans="2:12" ht="25.15" customHeight="1" x14ac:dyDescent="0.2">
      <c r="B87" s="283" t="s">
        <v>348</v>
      </c>
      <c r="C87" s="284"/>
      <c r="D87" s="21" t="s">
        <v>122</v>
      </c>
      <c r="E87" s="131"/>
      <c r="F87" s="141"/>
      <c r="G87" s="141"/>
      <c r="H87" s="132">
        <f t="shared" si="10"/>
        <v>0</v>
      </c>
      <c r="I87" s="131"/>
      <c r="J87" s="141"/>
      <c r="K87" s="145"/>
      <c r="L87" s="144">
        <f t="shared" si="11"/>
        <v>0</v>
      </c>
    </row>
    <row r="88" spans="2:12" s="29" customFormat="1" ht="19.899999999999999" customHeight="1" x14ac:dyDescent="0.2">
      <c r="B88" s="307" t="s">
        <v>123</v>
      </c>
      <c r="C88" s="308"/>
      <c r="D88" s="21" t="s">
        <v>124</v>
      </c>
      <c r="E88" s="129">
        <f>ROUND(SUM(E89:E91),2)</f>
        <v>0</v>
      </c>
      <c r="F88" s="129">
        <f>ROUND(SUM(F89:F91),2)</f>
        <v>0</v>
      </c>
      <c r="G88" s="129">
        <f>ROUND(SUM(G89:G91),2)</f>
        <v>0</v>
      </c>
      <c r="H88" s="132">
        <f t="shared" si="10"/>
        <v>0</v>
      </c>
      <c r="I88" s="132">
        <f>ROUND(SUM(I89:I91),2)</f>
        <v>0</v>
      </c>
      <c r="J88" s="132">
        <f>ROUND(SUM(J89:J91),2)</f>
        <v>0</v>
      </c>
      <c r="K88" s="132">
        <f>ROUND(SUM(K89:K91),2)</f>
        <v>0</v>
      </c>
      <c r="L88" s="144">
        <f t="shared" si="11"/>
        <v>0</v>
      </c>
    </row>
    <row r="89" spans="2:12" s="29" customFormat="1" ht="19.899999999999999" customHeight="1" x14ac:dyDescent="0.2">
      <c r="B89" s="283" t="s">
        <v>125</v>
      </c>
      <c r="C89" s="284"/>
      <c r="D89" s="21" t="s">
        <v>126</v>
      </c>
      <c r="E89" s="131"/>
      <c r="F89" s="141"/>
      <c r="G89" s="141"/>
      <c r="H89" s="132">
        <f t="shared" si="10"/>
        <v>0</v>
      </c>
      <c r="I89" s="141"/>
      <c r="J89" s="141"/>
      <c r="K89" s="141"/>
      <c r="L89" s="144">
        <f t="shared" si="11"/>
        <v>0</v>
      </c>
    </row>
    <row r="90" spans="2:12" s="29" customFormat="1" ht="19.899999999999999" customHeight="1" x14ac:dyDescent="0.2">
      <c r="B90" s="283" t="s">
        <v>127</v>
      </c>
      <c r="C90" s="284"/>
      <c r="D90" s="21" t="s">
        <v>128</v>
      </c>
      <c r="E90" s="131"/>
      <c r="F90" s="145"/>
      <c r="G90" s="145"/>
      <c r="H90" s="132">
        <f t="shared" si="10"/>
        <v>0</v>
      </c>
      <c r="I90" s="145"/>
      <c r="J90" s="145"/>
      <c r="K90" s="145"/>
      <c r="L90" s="144">
        <f t="shared" si="11"/>
        <v>0</v>
      </c>
    </row>
    <row r="91" spans="2:12" s="29" customFormat="1" ht="19.899999999999999" customHeight="1" thickBot="1" x14ac:dyDescent="0.25">
      <c r="B91" s="273" t="s">
        <v>129</v>
      </c>
      <c r="C91" s="274"/>
      <c r="D91" s="22" t="s">
        <v>130</v>
      </c>
      <c r="E91" s="142"/>
      <c r="F91" s="143"/>
      <c r="G91" s="143"/>
      <c r="H91" s="137">
        <f t="shared" si="10"/>
        <v>0</v>
      </c>
      <c r="I91" s="143"/>
      <c r="J91" s="143"/>
      <c r="K91" s="143"/>
      <c r="L91" s="153">
        <f t="shared" si="11"/>
        <v>0</v>
      </c>
    </row>
    <row r="92" spans="2:12" s="29" customFormat="1" ht="12" customHeight="1" x14ac:dyDescent="0.2">
      <c r="B92" s="30"/>
      <c r="C92" s="30"/>
      <c r="D92" s="31"/>
      <c r="E92" s="31"/>
      <c r="F92" s="10"/>
      <c r="G92" s="10"/>
      <c r="H92" s="10"/>
      <c r="I92" s="10"/>
      <c r="J92" s="10"/>
      <c r="K92" s="10"/>
      <c r="L92" s="32"/>
    </row>
    <row r="93" spans="2:12" s="29" customFormat="1" ht="9.75" customHeight="1" x14ac:dyDescent="0.2">
      <c r="B93" s="23"/>
      <c r="C93" s="23"/>
      <c r="D93" s="24"/>
      <c r="E93" s="6"/>
      <c r="F93" s="6"/>
      <c r="G93" s="6"/>
      <c r="H93" s="6"/>
      <c r="I93" s="6"/>
      <c r="J93" s="6"/>
      <c r="K93" s="25" t="s">
        <v>386</v>
      </c>
      <c r="L93" s="6" t="s">
        <v>388</v>
      </c>
    </row>
    <row r="94" spans="2:12" s="29" customFormat="1" ht="15.75" customHeight="1" x14ac:dyDescent="0.2">
      <c r="B94" s="275" t="s">
        <v>22</v>
      </c>
      <c r="C94" s="276"/>
      <c r="D94" s="297" t="s">
        <v>384</v>
      </c>
      <c r="E94" s="300" t="s">
        <v>19</v>
      </c>
      <c r="F94" s="301"/>
      <c r="G94" s="301"/>
      <c r="H94" s="302"/>
      <c r="I94" s="239" t="s">
        <v>95</v>
      </c>
      <c r="J94" s="240"/>
      <c r="K94" s="240"/>
      <c r="L94" s="241"/>
    </row>
    <row r="95" spans="2:12" s="29" customFormat="1" ht="12.75" customHeight="1" x14ac:dyDescent="0.2">
      <c r="B95" s="277"/>
      <c r="C95" s="278"/>
      <c r="D95" s="298"/>
      <c r="E95" s="234" t="s">
        <v>55</v>
      </c>
      <c r="F95" s="234" t="s">
        <v>380</v>
      </c>
      <c r="G95" s="234" t="s">
        <v>381</v>
      </c>
      <c r="H95" s="239" t="s">
        <v>21</v>
      </c>
      <c r="I95" s="234" t="s">
        <v>55</v>
      </c>
      <c r="J95" s="234" t="s">
        <v>380</v>
      </c>
      <c r="K95" s="234" t="s">
        <v>381</v>
      </c>
      <c r="L95" s="234" t="s">
        <v>21</v>
      </c>
    </row>
    <row r="96" spans="2:12" s="29" customFormat="1" ht="12.75" customHeight="1" x14ac:dyDescent="0.2">
      <c r="B96" s="277"/>
      <c r="C96" s="278"/>
      <c r="D96" s="298"/>
      <c r="E96" s="232"/>
      <c r="F96" s="232"/>
      <c r="G96" s="235"/>
      <c r="H96" s="242"/>
      <c r="I96" s="232"/>
      <c r="J96" s="232"/>
      <c r="K96" s="235"/>
      <c r="L96" s="235"/>
    </row>
    <row r="97" spans="2:12" s="29" customFormat="1" ht="12" customHeight="1" x14ac:dyDescent="0.2">
      <c r="B97" s="279"/>
      <c r="C97" s="280"/>
      <c r="D97" s="299"/>
      <c r="E97" s="233"/>
      <c r="F97" s="233"/>
      <c r="G97" s="236"/>
      <c r="H97" s="243"/>
      <c r="I97" s="233"/>
      <c r="J97" s="233"/>
      <c r="K97" s="236"/>
      <c r="L97" s="236"/>
    </row>
    <row r="98" spans="2:12" s="29" customFormat="1" ht="15.75" customHeight="1" thickBot="1" x14ac:dyDescent="0.25">
      <c r="B98" s="275">
        <v>1</v>
      </c>
      <c r="C98" s="276"/>
      <c r="D98" s="18" t="s">
        <v>23</v>
      </c>
      <c r="E98" s="19">
        <v>3</v>
      </c>
      <c r="F98" s="19">
        <v>4</v>
      </c>
      <c r="G98" s="19">
        <v>5</v>
      </c>
      <c r="H98" s="19">
        <v>6</v>
      </c>
      <c r="I98" s="19">
        <v>7</v>
      </c>
      <c r="J98" s="19">
        <v>8</v>
      </c>
      <c r="K98" s="19">
        <v>9</v>
      </c>
      <c r="L98" s="19">
        <v>10</v>
      </c>
    </row>
    <row r="99" spans="2:12" s="29" customFormat="1" ht="19.899999999999999" customHeight="1" x14ac:dyDescent="0.2">
      <c r="B99" s="281" t="s">
        <v>131</v>
      </c>
      <c r="C99" s="282"/>
      <c r="D99" s="21" t="s">
        <v>132</v>
      </c>
      <c r="E99" s="131"/>
      <c r="F99" s="145"/>
      <c r="G99" s="145">
        <v>3026703.95</v>
      </c>
      <c r="H99" s="132">
        <f t="shared" ref="H99:H119" si="12">ROUND(E99+F99+G99,2)</f>
        <v>3026703.95</v>
      </c>
      <c r="I99" s="145"/>
      <c r="J99" s="145"/>
      <c r="K99" s="145">
        <v>2177142.13</v>
      </c>
      <c r="L99" s="130">
        <f t="shared" ref="L99:L119" si="13">ROUND(I99+J99+K99,2)</f>
        <v>2177142.13</v>
      </c>
    </row>
    <row r="100" spans="2:12" s="29" customFormat="1" ht="19.899999999999999" customHeight="1" x14ac:dyDescent="0.2">
      <c r="B100" s="307" t="s">
        <v>133</v>
      </c>
      <c r="C100" s="308"/>
      <c r="D100" s="21" t="s">
        <v>134</v>
      </c>
      <c r="E100" s="131">
        <v>634362.51</v>
      </c>
      <c r="F100" s="145">
        <v>954642.34</v>
      </c>
      <c r="G100" s="145">
        <v>109837.68</v>
      </c>
      <c r="H100" s="132">
        <f t="shared" si="12"/>
        <v>1698842.53</v>
      </c>
      <c r="I100" s="145">
        <v>634362.51</v>
      </c>
      <c r="J100" s="145">
        <v>734076.92</v>
      </c>
      <c r="K100" s="145">
        <v>340797.95</v>
      </c>
      <c r="L100" s="130">
        <f t="shared" si="13"/>
        <v>1709237.38</v>
      </c>
    </row>
    <row r="101" spans="2:12" s="29" customFormat="1" ht="19.899999999999999" customHeight="1" x14ac:dyDescent="0.2">
      <c r="B101" s="307" t="s">
        <v>135</v>
      </c>
      <c r="C101" s="308"/>
      <c r="D101" s="26" t="s">
        <v>136</v>
      </c>
      <c r="E101" s="129">
        <f>ROUND(SUM(E102:E103),2)</f>
        <v>0</v>
      </c>
      <c r="F101" s="129">
        <f>ROUND(SUM(F102:F103),2)</f>
        <v>0</v>
      </c>
      <c r="G101" s="129">
        <f>ROUND(SUM(G102:G103),2)</f>
        <v>0</v>
      </c>
      <c r="H101" s="132">
        <f t="shared" si="12"/>
        <v>0</v>
      </c>
      <c r="I101" s="132">
        <f>ROUND(SUM(I102:I103),2)</f>
        <v>0</v>
      </c>
      <c r="J101" s="132">
        <f>ROUND(SUM(J102:J103),2)</f>
        <v>0</v>
      </c>
      <c r="K101" s="132">
        <f>ROUND(SUM(K102:K103),2)</f>
        <v>0</v>
      </c>
      <c r="L101" s="130">
        <f t="shared" si="13"/>
        <v>0</v>
      </c>
    </row>
    <row r="102" spans="2:12" s="29" customFormat="1" ht="19.899999999999999" customHeight="1" x14ac:dyDescent="0.2">
      <c r="B102" s="283" t="s">
        <v>137</v>
      </c>
      <c r="C102" s="284"/>
      <c r="D102" s="21" t="s">
        <v>138</v>
      </c>
      <c r="E102" s="131"/>
      <c r="F102" s="141"/>
      <c r="G102" s="141"/>
      <c r="H102" s="132">
        <f t="shared" si="12"/>
        <v>0</v>
      </c>
      <c r="I102" s="141"/>
      <c r="J102" s="141"/>
      <c r="K102" s="141"/>
      <c r="L102" s="130">
        <f t="shared" si="13"/>
        <v>0</v>
      </c>
    </row>
    <row r="103" spans="2:12" s="29" customFormat="1" ht="19.899999999999999" customHeight="1" x14ac:dyDescent="0.2">
      <c r="B103" s="283" t="s">
        <v>139</v>
      </c>
      <c r="C103" s="284"/>
      <c r="D103" s="21" t="s">
        <v>140</v>
      </c>
      <c r="E103" s="131"/>
      <c r="F103" s="145"/>
      <c r="G103" s="145"/>
      <c r="H103" s="132">
        <f t="shared" si="12"/>
        <v>0</v>
      </c>
      <c r="I103" s="145"/>
      <c r="J103" s="145"/>
      <c r="K103" s="145"/>
      <c r="L103" s="130">
        <f t="shared" si="13"/>
        <v>0</v>
      </c>
    </row>
    <row r="104" spans="2:12" s="29" customFormat="1" ht="19.899999999999999" customHeight="1" x14ac:dyDescent="0.2">
      <c r="B104" s="307" t="s">
        <v>141</v>
      </c>
      <c r="C104" s="308"/>
      <c r="D104" s="21" t="s">
        <v>142</v>
      </c>
      <c r="E104" s="131"/>
      <c r="F104" s="145"/>
      <c r="G104" s="145">
        <v>3660</v>
      </c>
      <c r="H104" s="132">
        <f t="shared" si="12"/>
        <v>3660</v>
      </c>
      <c r="I104" s="145"/>
      <c r="J104" s="145"/>
      <c r="K104" s="145">
        <v>13110</v>
      </c>
      <c r="L104" s="130">
        <f t="shared" si="13"/>
        <v>13110</v>
      </c>
    </row>
    <row r="105" spans="2:12" s="29" customFormat="1" ht="19.899999999999999" customHeight="1" x14ac:dyDescent="0.2">
      <c r="B105" s="307" t="s">
        <v>353</v>
      </c>
      <c r="C105" s="308"/>
      <c r="D105" s="26" t="s">
        <v>143</v>
      </c>
      <c r="E105" s="145"/>
      <c r="F105" s="145"/>
      <c r="G105" s="145">
        <v>757430.14</v>
      </c>
      <c r="H105" s="132">
        <f t="shared" si="12"/>
        <v>757430.14</v>
      </c>
      <c r="I105" s="145"/>
      <c r="J105" s="145"/>
      <c r="K105" s="145">
        <v>928074.27</v>
      </c>
      <c r="L105" s="130">
        <f t="shared" si="13"/>
        <v>928074.27</v>
      </c>
    </row>
    <row r="106" spans="2:12" s="29" customFormat="1" ht="19.899999999999999" customHeight="1" x14ac:dyDescent="0.2">
      <c r="B106" s="307" t="s">
        <v>144</v>
      </c>
      <c r="C106" s="308"/>
      <c r="D106" s="33" t="s">
        <v>145</v>
      </c>
      <c r="E106" s="154">
        <f>ROUND(E107+E108+E109+E112,2)</f>
        <v>0</v>
      </c>
      <c r="F106" s="154">
        <f>ROUND(F107+F108+F109+F112,2)</f>
        <v>-1037724503.04</v>
      </c>
      <c r="G106" s="154">
        <f>ROUND(G107+G108+G109+G112,2)</f>
        <v>3399938.72</v>
      </c>
      <c r="H106" s="132">
        <f t="shared" si="12"/>
        <v>-1034324564.3200001</v>
      </c>
      <c r="I106" s="154">
        <f>ROUND(I107+I108+I109+I112,2)</f>
        <v>0</v>
      </c>
      <c r="J106" s="154">
        <f>ROUND(J107+J108+J109+J112,2)</f>
        <v>-1026467648.91</v>
      </c>
      <c r="K106" s="154">
        <f>ROUND(K107+K108+K109+K112,2)</f>
        <v>317244.96999999997</v>
      </c>
      <c r="L106" s="130">
        <f t="shared" si="13"/>
        <v>-1026150403.9400001</v>
      </c>
    </row>
    <row r="107" spans="2:12" s="29" customFormat="1" ht="19.899999999999999" customHeight="1" x14ac:dyDescent="0.2">
      <c r="B107" s="283" t="s">
        <v>354</v>
      </c>
      <c r="C107" s="284"/>
      <c r="D107" s="26" t="s">
        <v>146</v>
      </c>
      <c r="E107" s="146"/>
      <c r="F107" s="145"/>
      <c r="G107" s="145">
        <v>153173.5</v>
      </c>
      <c r="H107" s="132">
        <f t="shared" si="12"/>
        <v>153173.5</v>
      </c>
      <c r="I107" s="145"/>
      <c r="J107" s="145"/>
      <c r="K107" s="145">
        <v>306949.96999999997</v>
      </c>
      <c r="L107" s="130">
        <f t="shared" si="13"/>
        <v>306949.96999999997</v>
      </c>
    </row>
    <row r="108" spans="2:12" s="29" customFormat="1" ht="25.15" customHeight="1" x14ac:dyDescent="0.2">
      <c r="B108" s="283" t="s">
        <v>147</v>
      </c>
      <c r="C108" s="284"/>
      <c r="D108" s="26" t="s">
        <v>148</v>
      </c>
      <c r="E108" s="146"/>
      <c r="F108" s="145"/>
      <c r="G108" s="145"/>
      <c r="H108" s="132">
        <f t="shared" si="12"/>
        <v>0</v>
      </c>
      <c r="I108" s="145"/>
      <c r="J108" s="145"/>
      <c r="K108" s="145"/>
      <c r="L108" s="130">
        <f t="shared" si="13"/>
        <v>0</v>
      </c>
    </row>
    <row r="109" spans="2:12" s="29" customFormat="1" ht="19.899999999999999" customHeight="1" x14ac:dyDescent="0.2">
      <c r="B109" s="283" t="s">
        <v>149</v>
      </c>
      <c r="C109" s="284"/>
      <c r="D109" s="26" t="s">
        <v>150</v>
      </c>
      <c r="E109" s="131"/>
      <c r="F109" s="145"/>
      <c r="G109" s="145"/>
      <c r="H109" s="132">
        <f t="shared" si="12"/>
        <v>0</v>
      </c>
      <c r="I109" s="145"/>
      <c r="J109" s="145"/>
      <c r="K109" s="145">
        <v>10295</v>
      </c>
      <c r="L109" s="130">
        <f t="shared" si="13"/>
        <v>10295</v>
      </c>
    </row>
    <row r="110" spans="2:12" s="29" customFormat="1" ht="19.899999999999999" customHeight="1" x14ac:dyDescent="0.2">
      <c r="B110" s="283" t="s">
        <v>349</v>
      </c>
      <c r="C110" s="284"/>
      <c r="D110" s="26" t="s">
        <v>151</v>
      </c>
      <c r="E110" s="221"/>
      <c r="F110" s="145">
        <v>-1403648280.78</v>
      </c>
      <c r="G110" s="145"/>
      <c r="H110" s="132">
        <f t="shared" si="12"/>
        <v>-1403648280.78</v>
      </c>
      <c r="I110" s="155"/>
      <c r="J110" s="145">
        <v>-1401540694.9100001</v>
      </c>
      <c r="K110" s="145"/>
      <c r="L110" s="130">
        <f t="shared" si="13"/>
        <v>-1401540694.9100001</v>
      </c>
    </row>
    <row r="111" spans="2:12" s="29" customFormat="1" ht="19.899999999999999" customHeight="1" x14ac:dyDescent="0.2">
      <c r="B111" s="283" t="s">
        <v>366</v>
      </c>
      <c r="C111" s="309"/>
      <c r="D111" s="26" t="s">
        <v>337</v>
      </c>
      <c r="E111" s="221"/>
      <c r="F111" s="131">
        <v>365923777.74000001</v>
      </c>
      <c r="G111" s="131">
        <v>3246765.22</v>
      </c>
      <c r="H111" s="132">
        <f t="shared" si="12"/>
        <v>369170542.95999998</v>
      </c>
      <c r="I111" s="155"/>
      <c r="J111" s="145">
        <v>375073046</v>
      </c>
      <c r="K111" s="145"/>
      <c r="L111" s="130">
        <f t="shared" si="13"/>
        <v>375073046</v>
      </c>
    </row>
    <row r="112" spans="2:12" s="29" customFormat="1" ht="19.899999999999999" customHeight="1" x14ac:dyDescent="0.2">
      <c r="B112" s="283" t="s">
        <v>367</v>
      </c>
      <c r="C112" s="309"/>
      <c r="D112" s="26" t="s">
        <v>338</v>
      </c>
      <c r="E112" s="129">
        <f>ROUND(SUM(E110:E111),2)</f>
        <v>0</v>
      </c>
      <c r="F112" s="129">
        <f>ROUND(SUM(F110:F111),2)</f>
        <v>-1037724503.04</v>
      </c>
      <c r="G112" s="129">
        <f>ROUND(SUM(G110:G111),2)</f>
        <v>3246765.22</v>
      </c>
      <c r="H112" s="132">
        <f t="shared" si="12"/>
        <v>-1034477737.8200001</v>
      </c>
      <c r="I112" s="129">
        <f>ROUND(SUM(I110:I111),2)</f>
        <v>0</v>
      </c>
      <c r="J112" s="129">
        <f>ROUND(SUM(J110:J111),2)</f>
        <v>-1026467648.91</v>
      </c>
      <c r="K112" s="129">
        <f>ROUND(SUM(K110:K111),2)</f>
        <v>0</v>
      </c>
      <c r="L112" s="130">
        <f t="shared" si="13"/>
        <v>-1026467648.91</v>
      </c>
    </row>
    <row r="113" spans="2:12" s="29" customFormat="1" ht="19.899999999999999" customHeight="1" x14ac:dyDescent="0.2">
      <c r="B113" s="307" t="s">
        <v>152</v>
      </c>
      <c r="C113" s="308"/>
      <c r="D113" s="26" t="s">
        <v>153</v>
      </c>
      <c r="E113" s="129">
        <f>ROUND(SUM(E114:E116),2)</f>
        <v>0</v>
      </c>
      <c r="F113" s="129">
        <f>ROUND(SUM(F114:F116),2)</f>
        <v>0</v>
      </c>
      <c r="G113" s="129">
        <f>ROUND(SUM(G114:G116),2)</f>
        <v>0</v>
      </c>
      <c r="H113" s="132">
        <f t="shared" si="12"/>
        <v>0</v>
      </c>
      <c r="I113" s="132">
        <f>ROUND(SUM(I114:I116),2)</f>
        <v>0</v>
      </c>
      <c r="J113" s="132">
        <f>ROUND(SUM(J114:J116),2)</f>
        <v>0</v>
      </c>
      <c r="K113" s="132">
        <f>ROUND(SUM(K114:K116),2)</f>
        <v>0</v>
      </c>
      <c r="L113" s="130">
        <f t="shared" si="13"/>
        <v>0</v>
      </c>
    </row>
    <row r="114" spans="2:12" s="29" customFormat="1" ht="19.899999999999999" customHeight="1" x14ac:dyDescent="0.2">
      <c r="B114" s="283" t="s">
        <v>154</v>
      </c>
      <c r="C114" s="284"/>
      <c r="D114" s="21" t="s">
        <v>155</v>
      </c>
      <c r="E114" s="131"/>
      <c r="F114" s="141"/>
      <c r="G114" s="141"/>
      <c r="H114" s="132">
        <f t="shared" si="12"/>
        <v>0</v>
      </c>
      <c r="I114" s="141"/>
      <c r="J114" s="141"/>
      <c r="K114" s="141"/>
      <c r="L114" s="130">
        <f t="shared" si="13"/>
        <v>0</v>
      </c>
    </row>
    <row r="115" spans="2:12" s="29" customFormat="1" ht="19.899999999999999" customHeight="1" x14ac:dyDescent="0.2">
      <c r="B115" s="289" t="s">
        <v>156</v>
      </c>
      <c r="C115" s="290"/>
      <c r="D115" s="28" t="s">
        <v>157</v>
      </c>
      <c r="E115" s="156"/>
      <c r="F115" s="147"/>
      <c r="G115" s="147"/>
      <c r="H115" s="132">
        <f t="shared" si="12"/>
        <v>0</v>
      </c>
      <c r="I115" s="147"/>
      <c r="J115" s="147"/>
      <c r="K115" s="147"/>
      <c r="L115" s="130">
        <f t="shared" si="13"/>
        <v>0</v>
      </c>
    </row>
    <row r="116" spans="2:12" s="29" customFormat="1" ht="19.899999999999999" customHeight="1" x14ac:dyDescent="0.2">
      <c r="B116" s="283" t="s">
        <v>158</v>
      </c>
      <c r="C116" s="284"/>
      <c r="D116" s="26" t="s">
        <v>159</v>
      </c>
      <c r="E116" s="146"/>
      <c r="F116" s="145"/>
      <c r="G116" s="145"/>
      <c r="H116" s="132">
        <f t="shared" si="12"/>
        <v>0</v>
      </c>
      <c r="I116" s="145"/>
      <c r="J116" s="145"/>
      <c r="K116" s="145"/>
      <c r="L116" s="130">
        <f t="shared" si="13"/>
        <v>0</v>
      </c>
    </row>
    <row r="117" spans="2:12" s="29" customFormat="1" ht="19.899999999999999" customHeight="1" x14ac:dyDescent="0.2">
      <c r="B117" s="296" t="s">
        <v>382</v>
      </c>
      <c r="C117" s="341"/>
      <c r="D117" s="26" t="s">
        <v>374</v>
      </c>
      <c r="E117" s="146"/>
      <c r="F117" s="146">
        <v>434941.83</v>
      </c>
      <c r="G117" s="146">
        <v>2026427</v>
      </c>
      <c r="H117" s="132">
        <f t="shared" si="12"/>
        <v>2461368.83</v>
      </c>
      <c r="I117" s="146"/>
      <c r="J117" s="146">
        <v>770601.28</v>
      </c>
      <c r="K117" s="146">
        <v>4536569.04</v>
      </c>
      <c r="L117" s="130">
        <f t="shared" si="13"/>
        <v>5307170.32</v>
      </c>
    </row>
    <row r="118" spans="2:12" s="29" customFormat="1" ht="25.15" customHeight="1" thickBot="1" x14ac:dyDescent="0.25">
      <c r="B118" s="264" t="s">
        <v>375</v>
      </c>
      <c r="C118" s="265"/>
      <c r="D118" s="34" t="s">
        <v>160</v>
      </c>
      <c r="E118" s="136">
        <f>ROUND(E78+E88+E99+E100+E101+E104+E105+E106+E113+E117,2)</f>
        <v>46964149.640000001</v>
      </c>
      <c r="F118" s="136">
        <f>ROUND(F78+F88+F99+F100+F101+F104+F105+F106+F113+F117,2)</f>
        <v>-1025116402.51</v>
      </c>
      <c r="G118" s="136">
        <f>ROUND(G78+G88+G99+G100+G101+G104+G105+G106+G113+G117,2)</f>
        <v>73937478.120000005</v>
      </c>
      <c r="H118" s="154">
        <f t="shared" si="12"/>
        <v>-904214774.75</v>
      </c>
      <c r="I118" s="136">
        <f>ROUND(I78+I88+I99+I100+I101+I104+I105+I106+I113+I117,2)</f>
        <v>4247477.45</v>
      </c>
      <c r="J118" s="136">
        <f>ROUND(J78+J88+J99+J100+J101+J104+J105+J106+J113+J117,2)</f>
        <v>-1001661173.67</v>
      </c>
      <c r="K118" s="136">
        <f>ROUND(K78+K88+K99+K100+K101+K104+K105+K106+K113+K117,2)</f>
        <v>98148059.780000001</v>
      </c>
      <c r="L118" s="157">
        <f t="shared" si="13"/>
        <v>-899265636.44000006</v>
      </c>
    </row>
    <row r="119" spans="2:12" s="29" customFormat="1" ht="19.899999999999999" customHeight="1" thickBot="1" x14ac:dyDescent="0.25">
      <c r="B119" s="287" t="s">
        <v>161</v>
      </c>
      <c r="C119" s="288"/>
      <c r="D119" s="27" t="s">
        <v>162</v>
      </c>
      <c r="E119" s="151">
        <f>ROUND(E76+E118,2)</f>
        <v>47968909.810000002</v>
      </c>
      <c r="F119" s="151">
        <f>ROUND(F76+F118,2)</f>
        <v>31966702.859999999</v>
      </c>
      <c r="G119" s="151">
        <f>ROUND(G76+G118,2)</f>
        <v>95109338.260000005</v>
      </c>
      <c r="H119" s="151">
        <f t="shared" si="12"/>
        <v>175044950.93000001</v>
      </c>
      <c r="I119" s="151">
        <f>ROUND(I76+I118,2)</f>
        <v>4762206.34</v>
      </c>
      <c r="J119" s="151">
        <f>ROUND(J76+J118,2)</f>
        <v>44297964.490000002</v>
      </c>
      <c r="K119" s="151">
        <f>ROUND(K76+K118,2)</f>
        <v>120416060.97</v>
      </c>
      <c r="L119" s="152">
        <f t="shared" si="13"/>
        <v>169476231.80000001</v>
      </c>
    </row>
    <row r="120" spans="2:12" s="29" customFormat="1" ht="18.75" customHeight="1" x14ac:dyDescent="0.2">
      <c r="B120" s="30"/>
      <c r="C120" s="30"/>
      <c r="D120" s="31"/>
      <c r="E120" s="6"/>
      <c r="F120" s="6"/>
      <c r="G120" s="6"/>
      <c r="H120" s="6"/>
      <c r="I120" s="6"/>
      <c r="J120" s="6"/>
      <c r="K120" s="25" t="s">
        <v>386</v>
      </c>
      <c r="L120" s="6" t="s">
        <v>389</v>
      </c>
    </row>
    <row r="121" spans="2:12" s="29" customFormat="1" ht="17.25" customHeight="1" x14ac:dyDescent="0.2">
      <c r="B121" s="275" t="s">
        <v>163</v>
      </c>
      <c r="C121" s="276"/>
      <c r="D121" s="297" t="s">
        <v>384</v>
      </c>
      <c r="E121" s="300" t="s">
        <v>19</v>
      </c>
      <c r="F121" s="301"/>
      <c r="G121" s="301"/>
      <c r="H121" s="302"/>
      <c r="I121" s="239" t="s">
        <v>95</v>
      </c>
      <c r="J121" s="240"/>
      <c r="K121" s="240"/>
      <c r="L121" s="241"/>
    </row>
    <row r="122" spans="2:12" s="29" customFormat="1" ht="13.5" customHeight="1" x14ac:dyDescent="0.2">
      <c r="B122" s="277"/>
      <c r="C122" s="278"/>
      <c r="D122" s="298"/>
      <c r="E122" s="234" t="s">
        <v>55</v>
      </c>
      <c r="F122" s="234" t="s">
        <v>380</v>
      </c>
      <c r="G122" s="234" t="s">
        <v>381</v>
      </c>
      <c r="H122" s="239" t="s">
        <v>21</v>
      </c>
      <c r="I122" s="234" t="s">
        <v>55</v>
      </c>
      <c r="J122" s="234" t="s">
        <v>380</v>
      </c>
      <c r="K122" s="234" t="s">
        <v>381</v>
      </c>
      <c r="L122" s="234" t="s">
        <v>21</v>
      </c>
    </row>
    <row r="123" spans="2:12" s="29" customFormat="1" ht="13.5" customHeight="1" x14ac:dyDescent="0.2">
      <c r="B123" s="277"/>
      <c r="C123" s="278"/>
      <c r="D123" s="298"/>
      <c r="E123" s="232"/>
      <c r="F123" s="232"/>
      <c r="G123" s="235"/>
      <c r="H123" s="242"/>
      <c r="I123" s="232"/>
      <c r="J123" s="232"/>
      <c r="K123" s="235"/>
      <c r="L123" s="235"/>
    </row>
    <row r="124" spans="2:12" s="29" customFormat="1" ht="13.5" customHeight="1" x14ac:dyDescent="0.2">
      <c r="B124" s="279"/>
      <c r="C124" s="280"/>
      <c r="D124" s="299"/>
      <c r="E124" s="233"/>
      <c r="F124" s="233"/>
      <c r="G124" s="236"/>
      <c r="H124" s="243"/>
      <c r="I124" s="233"/>
      <c r="J124" s="233"/>
      <c r="K124" s="236"/>
      <c r="L124" s="236"/>
    </row>
    <row r="125" spans="2:12" s="29" customFormat="1" ht="13.5" customHeight="1" thickBot="1" x14ac:dyDescent="0.25">
      <c r="B125" s="275">
        <v>1</v>
      </c>
      <c r="C125" s="276"/>
      <c r="D125" s="18" t="s">
        <v>23</v>
      </c>
      <c r="E125" s="19">
        <v>3</v>
      </c>
      <c r="F125" s="19">
        <v>4</v>
      </c>
      <c r="G125" s="19">
        <v>5</v>
      </c>
      <c r="H125" s="19">
        <v>6</v>
      </c>
      <c r="I125" s="19">
        <v>7</v>
      </c>
      <c r="J125" s="19">
        <v>8</v>
      </c>
      <c r="K125" s="19">
        <v>9</v>
      </c>
      <c r="L125" s="19">
        <v>10</v>
      </c>
    </row>
    <row r="126" spans="2:12" s="29" customFormat="1" ht="14.25" customHeight="1" x14ac:dyDescent="0.2">
      <c r="B126" s="303" t="s">
        <v>164</v>
      </c>
      <c r="C126" s="304"/>
      <c r="D126" s="20"/>
      <c r="E126" s="205"/>
      <c r="F126" s="206"/>
      <c r="G126" s="206"/>
      <c r="H126" s="206"/>
      <c r="I126" s="206"/>
      <c r="J126" s="206"/>
      <c r="K126" s="206"/>
      <c r="L126" s="207"/>
    </row>
    <row r="127" spans="2:12" s="29" customFormat="1" ht="19.899999999999999" customHeight="1" x14ac:dyDescent="0.2">
      <c r="B127" s="305" t="s">
        <v>165</v>
      </c>
      <c r="C127" s="306"/>
      <c r="D127" s="21" t="s">
        <v>166</v>
      </c>
      <c r="E127" s="129">
        <f>ROUND(SUM(E128:E130),2)</f>
        <v>0</v>
      </c>
      <c r="F127" s="129">
        <f>ROUND(SUM(F128:F130),2)</f>
        <v>0</v>
      </c>
      <c r="G127" s="129">
        <f>ROUND(SUM(G128:G130),2)</f>
        <v>0</v>
      </c>
      <c r="H127" s="134">
        <f t="shared" ref="H127:H138" si="14">ROUND(E127+F127+G127,2)</f>
        <v>0</v>
      </c>
      <c r="I127" s="134">
        <f>ROUND(SUM(I128:I130),2)</f>
        <v>0</v>
      </c>
      <c r="J127" s="134">
        <f>ROUND(SUM(J128:J130),2)</f>
        <v>0</v>
      </c>
      <c r="K127" s="134">
        <f>ROUND(SUM(K128:K130),2)</f>
        <v>0</v>
      </c>
      <c r="L127" s="130">
        <f t="shared" ref="L127:L138" si="15">ROUND(I127+J127+K127,2)</f>
        <v>0</v>
      </c>
    </row>
    <row r="128" spans="2:12" s="29" customFormat="1" ht="19.899999999999999" customHeight="1" x14ac:dyDescent="0.2">
      <c r="B128" s="283" t="s">
        <v>167</v>
      </c>
      <c r="C128" s="284"/>
      <c r="D128" s="21" t="s">
        <v>168</v>
      </c>
      <c r="E128" s="131"/>
      <c r="F128" s="141"/>
      <c r="G128" s="141"/>
      <c r="H128" s="134">
        <f t="shared" si="14"/>
        <v>0</v>
      </c>
      <c r="I128" s="141"/>
      <c r="J128" s="141"/>
      <c r="K128" s="141"/>
      <c r="L128" s="130">
        <f t="shared" si="15"/>
        <v>0</v>
      </c>
    </row>
    <row r="129" spans="2:12" s="29" customFormat="1" ht="25.15" customHeight="1" x14ac:dyDescent="0.2">
      <c r="B129" s="283" t="s">
        <v>169</v>
      </c>
      <c r="C129" s="284"/>
      <c r="D129" s="21" t="s">
        <v>170</v>
      </c>
      <c r="E129" s="131"/>
      <c r="F129" s="141"/>
      <c r="G129" s="141"/>
      <c r="H129" s="134">
        <f t="shared" si="14"/>
        <v>0</v>
      </c>
      <c r="I129" s="141"/>
      <c r="J129" s="141"/>
      <c r="K129" s="141"/>
      <c r="L129" s="130">
        <f t="shared" si="15"/>
        <v>0</v>
      </c>
    </row>
    <row r="130" spans="2:12" s="29" customFormat="1" ht="19.899999999999999" customHeight="1" x14ac:dyDescent="0.2">
      <c r="B130" s="283" t="s">
        <v>171</v>
      </c>
      <c r="C130" s="284"/>
      <c r="D130" s="21" t="s">
        <v>172</v>
      </c>
      <c r="E130" s="131"/>
      <c r="F130" s="141"/>
      <c r="G130" s="141"/>
      <c r="H130" s="134">
        <f t="shared" si="14"/>
        <v>0</v>
      </c>
      <c r="I130" s="141"/>
      <c r="J130" s="141"/>
      <c r="K130" s="141"/>
      <c r="L130" s="130">
        <f t="shared" si="15"/>
        <v>0</v>
      </c>
    </row>
    <row r="131" spans="2:12" s="29" customFormat="1" ht="19.899999999999999" customHeight="1" x14ac:dyDescent="0.2">
      <c r="B131" s="307" t="s">
        <v>173</v>
      </c>
      <c r="C131" s="308"/>
      <c r="D131" s="21" t="s">
        <v>174</v>
      </c>
      <c r="E131" s="131"/>
      <c r="F131" s="145">
        <v>296452.46000000002</v>
      </c>
      <c r="G131" s="145">
        <v>272466.76</v>
      </c>
      <c r="H131" s="134">
        <f t="shared" si="14"/>
        <v>568919.22</v>
      </c>
      <c r="I131" s="145"/>
      <c r="J131" s="145">
        <v>449412.34</v>
      </c>
      <c r="K131" s="145">
        <v>273852.96000000002</v>
      </c>
      <c r="L131" s="130">
        <f t="shared" si="15"/>
        <v>723265.3</v>
      </c>
    </row>
    <row r="132" spans="2:12" s="29" customFormat="1" ht="19.899999999999999" customHeight="1" x14ac:dyDescent="0.2">
      <c r="B132" s="307" t="s">
        <v>175</v>
      </c>
      <c r="C132" s="308"/>
      <c r="D132" s="21" t="s">
        <v>176</v>
      </c>
      <c r="E132" s="129">
        <f>ROUND(SUM(E133:E138),2)</f>
        <v>0</v>
      </c>
      <c r="F132" s="129">
        <f>ROUND(SUM(F133:F138),2)</f>
        <v>0</v>
      </c>
      <c r="G132" s="129">
        <f>ROUND(SUM(G133:G138),2)</f>
        <v>376298.79</v>
      </c>
      <c r="H132" s="134">
        <f t="shared" si="14"/>
        <v>376298.79</v>
      </c>
      <c r="I132" s="132">
        <f>ROUND(SUM(I133:I138),2)</f>
        <v>0</v>
      </c>
      <c r="J132" s="132">
        <f>ROUND(SUM(J133:J138),2)</f>
        <v>9014.2900000000009</v>
      </c>
      <c r="K132" s="132">
        <f>ROUND(SUM(K133:K138),2)</f>
        <v>2459326.65</v>
      </c>
      <c r="L132" s="130">
        <f t="shared" si="15"/>
        <v>2468340.94</v>
      </c>
    </row>
    <row r="133" spans="2:12" s="29" customFormat="1" ht="19.899999999999999" customHeight="1" x14ac:dyDescent="0.2">
      <c r="B133" s="283" t="s">
        <v>177</v>
      </c>
      <c r="C133" s="284"/>
      <c r="D133" s="21" t="s">
        <v>178</v>
      </c>
      <c r="E133" s="131"/>
      <c r="F133" s="141"/>
      <c r="G133" s="141"/>
      <c r="H133" s="134">
        <f t="shared" si="14"/>
        <v>0</v>
      </c>
      <c r="I133" s="141"/>
      <c r="J133" s="141"/>
      <c r="K133" s="141"/>
      <c r="L133" s="130">
        <f t="shared" si="15"/>
        <v>0</v>
      </c>
    </row>
    <row r="134" spans="2:12" s="29" customFormat="1" ht="25.15" customHeight="1" x14ac:dyDescent="0.2">
      <c r="B134" s="283" t="s">
        <v>179</v>
      </c>
      <c r="C134" s="284"/>
      <c r="D134" s="21" t="s">
        <v>180</v>
      </c>
      <c r="E134" s="131"/>
      <c r="F134" s="145"/>
      <c r="G134" s="145"/>
      <c r="H134" s="134">
        <f t="shared" si="14"/>
        <v>0</v>
      </c>
      <c r="I134" s="145"/>
      <c r="J134" s="145">
        <v>9014.2900000000009</v>
      </c>
      <c r="K134" s="145"/>
      <c r="L134" s="130">
        <f t="shared" si="15"/>
        <v>9014.2900000000009</v>
      </c>
    </row>
    <row r="135" spans="2:12" s="29" customFormat="1" ht="19.899999999999999" customHeight="1" x14ac:dyDescent="0.2">
      <c r="B135" s="283" t="s">
        <v>181</v>
      </c>
      <c r="C135" s="284"/>
      <c r="D135" s="21" t="s">
        <v>182</v>
      </c>
      <c r="E135" s="131"/>
      <c r="F135" s="145"/>
      <c r="G135" s="145"/>
      <c r="H135" s="134">
        <f t="shared" si="14"/>
        <v>0</v>
      </c>
      <c r="I135" s="145"/>
      <c r="J135" s="145"/>
      <c r="K135" s="145">
        <v>1613357</v>
      </c>
      <c r="L135" s="130">
        <f t="shared" si="15"/>
        <v>1613357</v>
      </c>
    </row>
    <row r="136" spans="2:12" s="29" customFormat="1" ht="19.899999999999999" customHeight="1" x14ac:dyDescent="0.2">
      <c r="B136" s="283" t="s">
        <v>183</v>
      </c>
      <c r="C136" s="284"/>
      <c r="D136" s="21" t="s">
        <v>184</v>
      </c>
      <c r="E136" s="131"/>
      <c r="F136" s="145"/>
      <c r="G136" s="145">
        <v>376298.79</v>
      </c>
      <c r="H136" s="134">
        <f t="shared" si="14"/>
        <v>376298.79</v>
      </c>
      <c r="I136" s="145"/>
      <c r="J136" s="145"/>
      <c r="K136" s="145">
        <v>845969.65</v>
      </c>
      <c r="L136" s="130">
        <f t="shared" si="15"/>
        <v>845969.65</v>
      </c>
    </row>
    <row r="137" spans="2:12" s="29" customFormat="1" ht="25.15" customHeight="1" x14ac:dyDescent="0.2">
      <c r="B137" s="283" t="s">
        <v>185</v>
      </c>
      <c r="C137" s="284"/>
      <c r="D137" s="21" t="s">
        <v>186</v>
      </c>
      <c r="E137" s="131"/>
      <c r="F137" s="145"/>
      <c r="G137" s="145"/>
      <c r="H137" s="134">
        <f t="shared" si="14"/>
        <v>0</v>
      </c>
      <c r="I137" s="145"/>
      <c r="J137" s="145"/>
      <c r="K137" s="145"/>
      <c r="L137" s="130">
        <f t="shared" si="15"/>
        <v>0</v>
      </c>
    </row>
    <row r="138" spans="2:12" s="29" customFormat="1" ht="25.15" customHeight="1" thickBot="1" x14ac:dyDescent="0.25">
      <c r="B138" s="273" t="s">
        <v>187</v>
      </c>
      <c r="C138" s="274"/>
      <c r="D138" s="22" t="s">
        <v>188</v>
      </c>
      <c r="E138" s="142"/>
      <c r="F138" s="143"/>
      <c r="G138" s="143"/>
      <c r="H138" s="135">
        <f t="shared" si="14"/>
        <v>0</v>
      </c>
      <c r="I138" s="143"/>
      <c r="J138" s="143"/>
      <c r="K138" s="143"/>
      <c r="L138" s="138">
        <f t="shared" si="15"/>
        <v>0</v>
      </c>
    </row>
    <row r="139" spans="2:12" s="29" customFormat="1" ht="18.75" customHeight="1" x14ac:dyDescent="0.2">
      <c r="B139" s="30"/>
      <c r="C139" s="30"/>
      <c r="D139" s="31"/>
      <c r="E139" s="6"/>
      <c r="F139" s="6"/>
      <c r="G139" s="6"/>
      <c r="H139" s="6"/>
      <c r="I139" s="6"/>
      <c r="J139" s="6"/>
      <c r="K139" s="25" t="s">
        <v>386</v>
      </c>
      <c r="L139" s="6" t="s">
        <v>390</v>
      </c>
    </row>
    <row r="140" spans="2:12" s="29" customFormat="1" ht="17.25" customHeight="1" x14ac:dyDescent="0.2">
      <c r="B140" s="275" t="s">
        <v>163</v>
      </c>
      <c r="C140" s="276"/>
      <c r="D140" s="297" t="s">
        <v>384</v>
      </c>
      <c r="E140" s="300" t="s">
        <v>19</v>
      </c>
      <c r="F140" s="301"/>
      <c r="G140" s="301"/>
      <c r="H140" s="302"/>
      <c r="I140" s="239" t="s">
        <v>95</v>
      </c>
      <c r="J140" s="240"/>
      <c r="K140" s="240"/>
      <c r="L140" s="241"/>
    </row>
    <row r="141" spans="2:12" s="29" customFormat="1" ht="13.5" customHeight="1" x14ac:dyDescent="0.2">
      <c r="B141" s="277"/>
      <c r="C141" s="278"/>
      <c r="D141" s="298"/>
      <c r="E141" s="234" t="s">
        <v>55</v>
      </c>
      <c r="F141" s="234" t="s">
        <v>380</v>
      </c>
      <c r="G141" s="234" t="s">
        <v>381</v>
      </c>
      <c r="H141" s="239" t="s">
        <v>21</v>
      </c>
      <c r="I141" s="234" t="s">
        <v>55</v>
      </c>
      <c r="J141" s="234" t="s">
        <v>380</v>
      </c>
      <c r="K141" s="234" t="s">
        <v>381</v>
      </c>
      <c r="L141" s="234" t="s">
        <v>21</v>
      </c>
    </row>
    <row r="142" spans="2:12" s="29" customFormat="1" ht="13.5" customHeight="1" x14ac:dyDescent="0.2">
      <c r="B142" s="277"/>
      <c r="C142" s="278"/>
      <c r="D142" s="298"/>
      <c r="E142" s="232"/>
      <c r="F142" s="232"/>
      <c r="G142" s="235"/>
      <c r="H142" s="242"/>
      <c r="I142" s="232"/>
      <c r="J142" s="232"/>
      <c r="K142" s="235"/>
      <c r="L142" s="235"/>
    </row>
    <row r="143" spans="2:12" s="29" customFormat="1" ht="17.25" customHeight="1" x14ac:dyDescent="0.2">
      <c r="B143" s="279"/>
      <c r="C143" s="280"/>
      <c r="D143" s="299"/>
      <c r="E143" s="233"/>
      <c r="F143" s="233"/>
      <c r="G143" s="236"/>
      <c r="H143" s="243"/>
      <c r="I143" s="233"/>
      <c r="J143" s="233"/>
      <c r="K143" s="236"/>
      <c r="L143" s="236"/>
    </row>
    <row r="144" spans="2:12" s="29" customFormat="1" ht="13.5" customHeight="1" thickBot="1" x14ac:dyDescent="0.25">
      <c r="B144" s="275">
        <v>1</v>
      </c>
      <c r="C144" s="276"/>
      <c r="D144" s="18" t="s">
        <v>23</v>
      </c>
      <c r="E144" s="19">
        <v>3</v>
      </c>
      <c r="F144" s="19">
        <v>4</v>
      </c>
      <c r="G144" s="19">
        <v>5</v>
      </c>
      <c r="H144" s="19">
        <v>6</v>
      </c>
      <c r="I144" s="19">
        <v>7</v>
      </c>
      <c r="J144" s="19">
        <v>8</v>
      </c>
      <c r="K144" s="19">
        <v>9</v>
      </c>
      <c r="L144" s="19">
        <v>10</v>
      </c>
    </row>
    <row r="145" spans="2:12" s="29" customFormat="1" ht="19.899999999999999" customHeight="1" x14ac:dyDescent="0.2">
      <c r="B145" s="281" t="s">
        <v>189</v>
      </c>
      <c r="C145" s="282"/>
      <c r="D145" s="35" t="s">
        <v>190</v>
      </c>
      <c r="E145" s="158">
        <f>ROUND(SUM(E146:E150),2)</f>
        <v>0</v>
      </c>
      <c r="F145" s="158">
        <f>ROUND(SUM(F146:F150),2)</f>
        <v>0</v>
      </c>
      <c r="G145" s="158">
        <f>ROUND(SUM(G146:G150),2)</f>
        <v>2414683.2599999998</v>
      </c>
      <c r="H145" s="159">
        <f>ROUND(E145+F145+G145,2)</f>
        <v>2414683.2599999998</v>
      </c>
      <c r="I145" s="139">
        <f>ROUND(SUM(I146:I150),2)</f>
        <v>0</v>
      </c>
      <c r="J145" s="139">
        <f>ROUND(SUM(J146:J150),2)</f>
        <v>0</v>
      </c>
      <c r="K145" s="139">
        <f>ROUND(SUM(K146:K150),2)</f>
        <v>0</v>
      </c>
      <c r="L145" s="140">
        <f>ROUND(I145+J145+K145,2)</f>
        <v>0</v>
      </c>
    </row>
    <row r="146" spans="2:12" s="29" customFormat="1" ht="25.15" customHeight="1" x14ac:dyDescent="0.2">
      <c r="B146" s="283" t="s">
        <v>191</v>
      </c>
      <c r="C146" s="284"/>
      <c r="D146" s="28" t="s">
        <v>192</v>
      </c>
      <c r="E146" s="219"/>
      <c r="F146" s="220"/>
      <c r="G146" s="160">
        <v>2414683.2599999998</v>
      </c>
      <c r="H146" s="132">
        <f>ROUND(G146,2)</f>
        <v>2414683.2599999998</v>
      </c>
      <c r="I146" s="219"/>
      <c r="J146" s="220"/>
      <c r="K146" s="160"/>
      <c r="L146" s="144">
        <f>ROUND(K146,2)</f>
        <v>0</v>
      </c>
    </row>
    <row r="147" spans="2:12" s="29" customFormat="1" ht="19.899999999999999" customHeight="1" x14ac:dyDescent="0.2">
      <c r="B147" s="283" t="s">
        <v>193</v>
      </c>
      <c r="C147" s="284"/>
      <c r="D147" s="26" t="s">
        <v>401</v>
      </c>
      <c r="E147" s="146"/>
      <c r="F147" s="145"/>
      <c r="G147" s="145"/>
      <c r="H147" s="132">
        <f t="shared" ref="H147:H154" si="16">ROUND(E147+F147+G147,2)</f>
        <v>0</v>
      </c>
      <c r="I147" s="145"/>
      <c r="J147" s="145"/>
      <c r="K147" s="145"/>
      <c r="L147" s="144">
        <f t="shared" ref="L147:L154" si="17">ROUND(I147+J147+K147,2)</f>
        <v>0</v>
      </c>
    </row>
    <row r="148" spans="2:12" s="29" customFormat="1" ht="19.899999999999999" customHeight="1" x14ac:dyDescent="0.2">
      <c r="B148" s="283" t="s">
        <v>194</v>
      </c>
      <c r="C148" s="284"/>
      <c r="D148" s="26" t="s">
        <v>195</v>
      </c>
      <c r="E148" s="146"/>
      <c r="F148" s="145"/>
      <c r="G148" s="145"/>
      <c r="H148" s="132">
        <f t="shared" si="16"/>
        <v>0</v>
      </c>
      <c r="I148" s="145"/>
      <c r="J148" s="145"/>
      <c r="K148" s="145"/>
      <c r="L148" s="144">
        <f t="shared" si="17"/>
        <v>0</v>
      </c>
    </row>
    <row r="149" spans="2:12" s="29" customFormat="1" ht="19.899999999999999" customHeight="1" x14ac:dyDescent="0.2">
      <c r="B149" s="283" t="s">
        <v>196</v>
      </c>
      <c r="C149" s="284"/>
      <c r="D149" s="26" t="s">
        <v>197</v>
      </c>
      <c r="E149" s="218"/>
      <c r="F149" s="218"/>
      <c r="G149" s="218"/>
      <c r="H149" s="132">
        <f t="shared" si="16"/>
        <v>0</v>
      </c>
      <c r="I149" s="218"/>
      <c r="J149" s="218"/>
      <c r="K149" s="218"/>
      <c r="L149" s="144">
        <f t="shared" si="17"/>
        <v>0</v>
      </c>
    </row>
    <row r="150" spans="2:12" s="29" customFormat="1" ht="19.899999999999999" customHeight="1" x14ac:dyDescent="0.2">
      <c r="B150" s="289" t="s">
        <v>198</v>
      </c>
      <c r="C150" s="290"/>
      <c r="D150" s="36" t="s">
        <v>199</v>
      </c>
      <c r="E150" s="147"/>
      <c r="F150" s="147"/>
      <c r="G150" s="147"/>
      <c r="H150" s="148">
        <f t="shared" si="16"/>
        <v>0</v>
      </c>
      <c r="I150" s="147"/>
      <c r="J150" s="147"/>
      <c r="K150" s="147"/>
      <c r="L150" s="149">
        <f t="shared" si="17"/>
        <v>0</v>
      </c>
    </row>
    <row r="151" spans="2:12" s="29" customFormat="1" ht="19.899999999999999" customHeight="1" x14ac:dyDescent="0.2">
      <c r="B151" s="293" t="s">
        <v>141</v>
      </c>
      <c r="C151" s="294"/>
      <c r="D151" s="26" t="s">
        <v>376</v>
      </c>
      <c r="E151" s="145"/>
      <c r="F151" s="145"/>
      <c r="G151" s="145"/>
      <c r="H151" s="148">
        <f t="shared" si="16"/>
        <v>0</v>
      </c>
      <c r="I151" s="145"/>
      <c r="J151" s="145"/>
      <c r="K151" s="145"/>
      <c r="L151" s="149">
        <f t="shared" si="17"/>
        <v>0</v>
      </c>
    </row>
    <row r="152" spans="2:12" s="29" customFormat="1" ht="19.899999999999999" customHeight="1" x14ac:dyDescent="0.2">
      <c r="B152" s="293" t="s">
        <v>383</v>
      </c>
      <c r="C152" s="294"/>
      <c r="D152" s="26" t="s">
        <v>377</v>
      </c>
      <c r="E152" s="145">
        <v>46329787.130000003</v>
      </c>
      <c r="F152" s="145"/>
      <c r="G152" s="145">
        <v>65658457.619999997</v>
      </c>
      <c r="H152" s="148">
        <f t="shared" si="16"/>
        <v>111988244.75</v>
      </c>
      <c r="I152" s="145">
        <v>3613114.94</v>
      </c>
      <c r="J152" s="145"/>
      <c r="K152" s="145">
        <v>93617684.739999995</v>
      </c>
      <c r="L152" s="149">
        <f t="shared" si="17"/>
        <v>97230799.680000007</v>
      </c>
    </row>
    <row r="153" spans="2:12" s="29" customFormat="1" ht="19.899999999999999" customHeight="1" x14ac:dyDescent="0.2">
      <c r="B153" s="295" t="s">
        <v>353</v>
      </c>
      <c r="C153" s="296"/>
      <c r="D153" s="26" t="s">
        <v>378</v>
      </c>
      <c r="E153" s="145"/>
      <c r="F153" s="145"/>
      <c r="G153" s="145"/>
      <c r="H153" s="132">
        <f t="shared" si="16"/>
        <v>0</v>
      </c>
      <c r="I153" s="145"/>
      <c r="J153" s="145"/>
      <c r="K153" s="145"/>
      <c r="L153" s="144">
        <f t="shared" si="17"/>
        <v>0</v>
      </c>
    </row>
    <row r="154" spans="2:12" s="29" customFormat="1" ht="25.15" customHeight="1" thickBot="1" x14ac:dyDescent="0.25">
      <c r="B154" s="264" t="s">
        <v>379</v>
      </c>
      <c r="C154" s="265"/>
      <c r="D154" s="34" t="s">
        <v>200</v>
      </c>
      <c r="E154" s="136">
        <f>ROUND(E127+E131+E132+E145+E151+E152+E153,2)</f>
        <v>46329787.130000003</v>
      </c>
      <c r="F154" s="136">
        <f>ROUND(F127+F131+F132+F145+F151+F152+F153,2)</f>
        <v>296452.46000000002</v>
      </c>
      <c r="G154" s="136">
        <f>ROUND(G127+G131+G132+G145+G151+G152+G153,2)</f>
        <v>68721906.430000007</v>
      </c>
      <c r="H154" s="135">
        <f t="shared" si="16"/>
        <v>115348146.02</v>
      </c>
      <c r="I154" s="136">
        <f>ROUND(I127+I131+I132+I145+I151+I152+I153,2)</f>
        <v>3613114.94</v>
      </c>
      <c r="J154" s="136">
        <f>ROUND(J127+J131+J132+J145+J151+J152+J153,2)</f>
        <v>458426.63</v>
      </c>
      <c r="K154" s="136">
        <f>ROUND(K127+K131+K132+K145+K151+K152+K153,2)</f>
        <v>96350864.349999994</v>
      </c>
      <c r="L154" s="157">
        <f t="shared" si="17"/>
        <v>100422405.92</v>
      </c>
    </row>
    <row r="155" spans="2:12" s="29" customFormat="1" ht="14.45" customHeight="1" x14ac:dyDescent="0.2">
      <c r="B155" s="266" t="s">
        <v>201</v>
      </c>
      <c r="C155" s="267"/>
      <c r="D155" s="28"/>
      <c r="E155" s="202"/>
      <c r="F155" s="203"/>
      <c r="G155" s="203"/>
      <c r="H155" s="203"/>
      <c r="I155" s="203"/>
      <c r="J155" s="203"/>
      <c r="K155" s="203"/>
      <c r="L155" s="204"/>
    </row>
    <row r="156" spans="2:12" s="29" customFormat="1" ht="19.899999999999999" customHeight="1" x14ac:dyDescent="0.2">
      <c r="B156" s="268" t="s">
        <v>355</v>
      </c>
      <c r="C156" s="269"/>
      <c r="D156" s="21" t="s">
        <v>202</v>
      </c>
      <c r="E156" s="129">
        <f>ROUND(SUM(E157:E161),2)</f>
        <v>1639122.68</v>
      </c>
      <c r="F156" s="129">
        <f>ROUND(SUM(F157:F161),2)</f>
        <v>31670250.399999999</v>
      </c>
      <c r="G156" s="129">
        <f>ROUND(SUM(G157:G161),2)</f>
        <v>26387431.829999998</v>
      </c>
      <c r="H156" s="134">
        <f t="shared" ref="H156:H162" si="18">ROUND(E156+F156+G156,2)</f>
        <v>59696804.909999996</v>
      </c>
      <c r="I156" s="134">
        <f>ROUND(SUM(I157:I161),2)</f>
        <v>1149091.3999999999</v>
      </c>
      <c r="J156" s="134">
        <f>ROUND(SUM(J157:J161),2)</f>
        <v>43839537.859999999</v>
      </c>
      <c r="K156" s="134">
        <f>ROUND(SUM(K157:K161),2)</f>
        <v>24065196.620000001</v>
      </c>
      <c r="L156" s="130">
        <f t="shared" ref="L156:L162" si="19">ROUND(I156+J156+K156,2)</f>
        <v>69053825.879999995</v>
      </c>
    </row>
    <row r="157" spans="2:12" s="29" customFormat="1" ht="19.899999999999999" customHeight="1" x14ac:dyDescent="0.2">
      <c r="B157" s="237" t="s">
        <v>203</v>
      </c>
      <c r="C157" s="270"/>
      <c r="D157" s="28" t="s">
        <v>204</v>
      </c>
      <c r="E157" s="156">
        <v>1639122.68</v>
      </c>
      <c r="F157" s="141">
        <v>-340554951.93000001</v>
      </c>
      <c r="G157" s="141">
        <v>22361098.219999999</v>
      </c>
      <c r="H157" s="134">
        <f t="shared" si="18"/>
        <v>-316554731.02999997</v>
      </c>
      <c r="I157" s="141">
        <v>1149091.3999999999</v>
      </c>
      <c r="J157" s="141">
        <v>-345942251.56</v>
      </c>
      <c r="K157" s="141">
        <v>22127720.07</v>
      </c>
      <c r="L157" s="144">
        <f t="shared" si="19"/>
        <v>-322665440.08999997</v>
      </c>
    </row>
    <row r="158" spans="2:12" s="29" customFormat="1" ht="25.15" customHeight="1" x14ac:dyDescent="0.2">
      <c r="B158" s="237" t="s">
        <v>339</v>
      </c>
      <c r="C158" s="238"/>
      <c r="D158" s="26" t="s">
        <v>340</v>
      </c>
      <c r="E158" s="222"/>
      <c r="F158" s="141">
        <v>365923777.74000001</v>
      </c>
      <c r="G158" s="141">
        <v>3246765.22</v>
      </c>
      <c r="H158" s="134">
        <f t="shared" si="18"/>
        <v>369170542.95999998</v>
      </c>
      <c r="I158" s="161"/>
      <c r="J158" s="141">
        <v>375073046</v>
      </c>
      <c r="K158" s="141"/>
      <c r="L158" s="144">
        <f t="shared" si="19"/>
        <v>375073046</v>
      </c>
    </row>
    <row r="159" spans="2:12" s="29" customFormat="1" ht="19.899999999999999" customHeight="1" x14ac:dyDescent="0.2">
      <c r="B159" s="237" t="s">
        <v>205</v>
      </c>
      <c r="C159" s="270"/>
      <c r="D159" s="36" t="s">
        <v>206</v>
      </c>
      <c r="E159" s="162"/>
      <c r="F159" s="145"/>
      <c r="G159" s="145"/>
      <c r="H159" s="134">
        <f t="shared" si="18"/>
        <v>0</v>
      </c>
      <c r="I159" s="145"/>
      <c r="J159" s="145"/>
      <c r="K159" s="145"/>
      <c r="L159" s="144">
        <f t="shared" si="19"/>
        <v>0</v>
      </c>
    </row>
    <row r="160" spans="2:12" s="29" customFormat="1" ht="19.899999999999999" customHeight="1" x14ac:dyDescent="0.2">
      <c r="B160" s="285" t="s">
        <v>207</v>
      </c>
      <c r="C160" s="286"/>
      <c r="D160" s="36" t="s">
        <v>208</v>
      </c>
      <c r="E160" s="162"/>
      <c r="F160" s="147"/>
      <c r="G160" s="147"/>
      <c r="H160" s="154">
        <f t="shared" si="18"/>
        <v>0</v>
      </c>
      <c r="I160" s="147"/>
      <c r="J160" s="147">
        <v>-1186100.1599999999</v>
      </c>
      <c r="K160" s="147">
        <v>-493828.66</v>
      </c>
      <c r="L160" s="149">
        <f t="shared" si="19"/>
        <v>-1679928.82</v>
      </c>
    </row>
    <row r="161" spans="1:14" s="29" customFormat="1" ht="19.899999999999999" customHeight="1" thickBot="1" x14ac:dyDescent="0.25">
      <c r="B161" s="291" t="s">
        <v>357</v>
      </c>
      <c r="C161" s="292"/>
      <c r="D161" s="22" t="s">
        <v>356</v>
      </c>
      <c r="E161" s="143"/>
      <c r="F161" s="143">
        <v>6301424.5899999999</v>
      </c>
      <c r="G161" s="143">
        <v>779568.39</v>
      </c>
      <c r="H161" s="137">
        <f t="shared" si="18"/>
        <v>7080992.9800000004</v>
      </c>
      <c r="I161" s="143"/>
      <c r="J161" s="143">
        <v>15894843.58</v>
      </c>
      <c r="K161" s="143">
        <v>2431305.21</v>
      </c>
      <c r="L161" s="149">
        <f t="shared" si="19"/>
        <v>18326148.789999999</v>
      </c>
    </row>
    <row r="162" spans="1:14" ht="19.899999999999999" customHeight="1" thickBot="1" x14ac:dyDescent="0.25">
      <c r="B162" s="287" t="s">
        <v>209</v>
      </c>
      <c r="C162" s="288"/>
      <c r="D162" s="27" t="s">
        <v>210</v>
      </c>
      <c r="E162" s="150">
        <f>ROUND(E154+E156,2)</f>
        <v>47968909.810000002</v>
      </c>
      <c r="F162" s="150">
        <f>ROUND(F154+F156,2)</f>
        <v>31966702.859999999</v>
      </c>
      <c r="G162" s="150">
        <f>ROUND(G154+G156,2)</f>
        <v>95109338.260000005</v>
      </c>
      <c r="H162" s="151">
        <f t="shared" si="18"/>
        <v>175044950.93000001</v>
      </c>
      <c r="I162" s="150">
        <f>ROUND(I154+I156,2)</f>
        <v>4762206.34</v>
      </c>
      <c r="J162" s="150">
        <f>ROUND(J154+J156,2)</f>
        <v>44297964.490000002</v>
      </c>
      <c r="K162" s="150">
        <f>ROUND(K154+K156,2)</f>
        <v>120416060.97</v>
      </c>
      <c r="L162" s="152">
        <f t="shared" si="19"/>
        <v>169476231.80000001</v>
      </c>
    </row>
    <row r="163" spans="1:14" ht="24" customHeight="1" x14ac:dyDescent="0.2">
      <c r="B163" s="271" t="s">
        <v>211</v>
      </c>
      <c r="C163" s="271"/>
    </row>
    <row r="164" spans="1:14" x14ac:dyDescent="0.2">
      <c r="B164" s="1"/>
      <c r="C164" s="1"/>
      <c r="D164" s="1"/>
    </row>
    <row r="165" spans="1:14" ht="15" x14ac:dyDescent="0.25">
      <c r="A165"/>
      <c r="B165" s="272" t="s">
        <v>212</v>
      </c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</row>
    <row r="166" spans="1:14" ht="15" x14ac:dyDescent="0.25">
      <c r="A166"/>
      <c r="B166" s="231" t="s">
        <v>213</v>
      </c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</row>
    <row r="167" spans="1:14" ht="15" x14ac:dyDescent="0.25">
      <c r="A167"/>
      <c r="B167" s="37"/>
      <c r="C167" s="37"/>
      <c r="D167" s="37"/>
      <c r="E167" s="41"/>
      <c r="F167" s="38"/>
      <c r="G167" s="38"/>
      <c r="H167" s="38"/>
      <c r="I167" s="38"/>
      <c r="J167" s="38"/>
      <c r="K167" s="7"/>
      <c r="L167" s="163" t="s">
        <v>391</v>
      </c>
    </row>
    <row r="168" spans="1:14" x14ac:dyDescent="0.2">
      <c r="A168"/>
      <c r="B168" s="225" t="s">
        <v>392</v>
      </c>
      <c r="C168" s="225" t="s">
        <v>393</v>
      </c>
      <c r="D168" s="225" t="s">
        <v>384</v>
      </c>
      <c r="E168" s="228" t="s">
        <v>19</v>
      </c>
      <c r="F168" s="229"/>
      <c r="G168" s="229"/>
      <c r="H168" s="230"/>
      <c r="I168" s="228" t="s">
        <v>20</v>
      </c>
      <c r="J168" s="229"/>
      <c r="K168" s="229"/>
      <c r="L168" s="230"/>
      <c r="M168" s="7"/>
      <c r="N168" s="7"/>
    </row>
    <row r="169" spans="1:14" x14ac:dyDescent="0.2">
      <c r="A169"/>
      <c r="B169" s="226"/>
      <c r="C169" s="226"/>
      <c r="D169" s="226"/>
      <c r="E169" s="225" t="s">
        <v>55</v>
      </c>
      <c r="F169" s="225" t="s">
        <v>380</v>
      </c>
      <c r="G169" s="225" t="s">
        <v>381</v>
      </c>
      <c r="H169" s="225" t="s">
        <v>21</v>
      </c>
      <c r="I169" s="225" t="s">
        <v>55</v>
      </c>
      <c r="J169" s="225" t="s">
        <v>380</v>
      </c>
      <c r="K169" s="225" t="s">
        <v>381</v>
      </c>
      <c r="L169" s="225" t="s">
        <v>21</v>
      </c>
      <c r="M169" s="7"/>
      <c r="N169" s="7"/>
    </row>
    <row r="170" spans="1:14" x14ac:dyDescent="0.2">
      <c r="A170"/>
      <c r="B170" s="226"/>
      <c r="C170" s="226"/>
      <c r="D170" s="226"/>
      <c r="E170" s="232"/>
      <c r="F170" s="232"/>
      <c r="G170" s="226"/>
      <c r="H170" s="226"/>
      <c r="I170" s="232"/>
      <c r="J170" s="232"/>
      <c r="K170" s="226"/>
      <c r="L170" s="226"/>
      <c r="M170" s="7"/>
      <c r="N170" s="7"/>
    </row>
    <row r="171" spans="1:14" x14ac:dyDescent="0.2">
      <c r="A171"/>
      <c r="B171" s="227"/>
      <c r="C171" s="227"/>
      <c r="D171" s="227"/>
      <c r="E171" s="233"/>
      <c r="F171" s="233"/>
      <c r="G171" s="227"/>
      <c r="H171" s="227"/>
      <c r="I171" s="233"/>
      <c r="J171" s="233"/>
      <c r="K171" s="227"/>
      <c r="L171" s="227"/>
      <c r="M171" s="7"/>
      <c r="N171" s="7"/>
    </row>
    <row r="172" spans="1:14" ht="13.5" thickBot="1" x14ac:dyDescent="0.25">
      <c r="A172"/>
      <c r="B172" s="43">
        <v>1</v>
      </c>
      <c r="C172" s="44">
        <v>2</v>
      </c>
      <c r="D172" s="44">
        <v>3</v>
      </c>
      <c r="E172" s="45">
        <v>4</v>
      </c>
      <c r="F172" s="45">
        <v>5</v>
      </c>
      <c r="G172" s="45">
        <v>6</v>
      </c>
      <c r="H172" s="45">
        <v>7</v>
      </c>
      <c r="I172" s="46">
        <v>8</v>
      </c>
      <c r="J172" s="46">
        <v>9</v>
      </c>
      <c r="K172" s="46">
        <v>10</v>
      </c>
      <c r="L172" s="46">
        <v>11</v>
      </c>
      <c r="M172" s="7"/>
      <c r="N172" s="7"/>
    </row>
    <row r="173" spans="1:14" ht="22.5" x14ac:dyDescent="0.2">
      <c r="A173"/>
      <c r="B173" s="249" t="s">
        <v>214</v>
      </c>
      <c r="C173" s="47" t="s">
        <v>215</v>
      </c>
      <c r="D173" s="48" t="s">
        <v>26</v>
      </c>
      <c r="E173" s="164"/>
      <c r="F173" s="165">
        <v>3328808.21</v>
      </c>
      <c r="G173" s="165"/>
      <c r="H173" s="139">
        <f t="shared" ref="H173:H189" si="20">ROUND(E173+F173+G173,2)</f>
        <v>3328808.21</v>
      </c>
      <c r="I173" s="166">
        <v>24830</v>
      </c>
      <c r="J173" s="166">
        <v>5118434.26</v>
      </c>
      <c r="K173" s="167">
        <v>744304.87</v>
      </c>
      <c r="L173" s="140">
        <f t="shared" ref="L173:L189" si="21">ROUND(I173+J173+K173,2)</f>
        <v>5887569.1299999999</v>
      </c>
      <c r="M173" s="7"/>
      <c r="N173" s="7"/>
    </row>
    <row r="174" spans="1:14" ht="18" customHeight="1" x14ac:dyDescent="0.2">
      <c r="A174"/>
      <c r="B174" s="251"/>
      <c r="C174" s="49" t="s">
        <v>216</v>
      </c>
      <c r="D174" s="50" t="s">
        <v>28</v>
      </c>
      <c r="E174" s="168"/>
      <c r="F174" s="169">
        <v>2953353.29</v>
      </c>
      <c r="G174" s="169"/>
      <c r="H174" s="132">
        <f t="shared" si="20"/>
        <v>2953353.29</v>
      </c>
      <c r="I174" s="170"/>
      <c r="J174" s="170">
        <v>4742979.34</v>
      </c>
      <c r="K174" s="171">
        <v>744304.87</v>
      </c>
      <c r="L174" s="144">
        <f t="shared" si="21"/>
        <v>5487284.21</v>
      </c>
      <c r="M174" s="7"/>
      <c r="N174" s="7"/>
    </row>
    <row r="175" spans="1:14" ht="21" customHeight="1" x14ac:dyDescent="0.2">
      <c r="A175"/>
      <c r="B175" s="251"/>
      <c r="C175" s="51" t="s">
        <v>358</v>
      </c>
      <c r="D175" s="52" t="s">
        <v>30</v>
      </c>
      <c r="E175" s="172"/>
      <c r="F175" s="170">
        <v>2953353.29</v>
      </c>
      <c r="G175" s="170"/>
      <c r="H175" s="132">
        <f t="shared" si="20"/>
        <v>2953353.29</v>
      </c>
      <c r="I175" s="170"/>
      <c r="J175" s="170"/>
      <c r="K175" s="171"/>
      <c r="L175" s="144">
        <f t="shared" si="21"/>
        <v>0</v>
      </c>
      <c r="M175" s="7"/>
      <c r="N175" s="7"/>
    </row>
    <row r="176" spans="1:14" ht="18.75" customHeight="1" x14ac:dyDescent="0.2">
      <c r="A176"/>
      <c r="B176" s="251"/>
      <c r="C176" s="53" t="s">
        <v>359</v>
      </c>
      <c r="D176" s="52" t="s">
        <v>217</v>
      </c>
      <c r="E176" s="172"/>
      <c r="F176" s="170">
        <v>375454.92</v>
      </c>
      <c r="G176" s="170"/>
      <c r="H176" s="132">
        <f t="shared" si="20"/>
        <v>375454.92</v>
      </c>
      <c r="I176" s="170">
        <v>24830</v>
      </c>
      <c r="J176" s="170">
        <v>375454.92</v>
      </c>
      <c r="K176" s="171"/>
      <c r="L176" s="144">
        <f t="shared" si="21"/>
        <v>400284.92</v>
      </c>
      <c r="M176" s="7"/>
      <c r="N176" s="7"/>
    </row>
    <row r="177" spans="1:14" ht="18.75" customHeight="1" x14ac:dyDescent="0.2">
      <c r="A177" s="54"/>
      <c r="B177" s="255"/>
      <c r="C177" s="51" t="s">
        <v>358</v>
      </c>
      <c r="D177" s="56" t="s">
        <v>325</v>
      </c>
      <c r="E177" s="173"/>
      <c r="F177" s="174"/>
      <c r="G177" s="174"/>
      <c r="H177" s="132">
        <f t="shared" si="20"/>
        <v>0</v>
      </c>
      <c r="I177" s="174"/>
      <c r="J177" s="174"/>
      <c r="K177" s="175"/>
      <c r="L177" s="144">
        <f t="shared" si="21"/>
        <v>0</v>
      </c>
      <c r="M177" s="7"/>
      <c r="N177" s="7"/>
    </row>
    <row r="178" spans="1:14" ht="22.5" x14ac:dyDescent="0.2">
      <c r="A178"/>
      <c r="B178" s="245" t="s">
        <v>218</v>
      </c>
      <c r="C178" s="47" t="s">
        <v>219</v>
      </c>
      <c r="D178" s="57" t="s">
        <v>36</v>
      </c>
      <c r="E178" s="168"/>
      <c r="F178" s="169"/>
      <c r="G178" s="169"/>
      <c r="H178" s="132">
        <f t="shared" si="20"/>
        <v>0</v>
      </c>
      <c r="I178" s="169"/>
      <c r="J178" s="169">
        <v>3027669.9</v>
      </c>
      <c r="K178" s="176">
        <v>265553.93</v>
      </c>
      <c r="L178" s="144">
        <f t="shared" si="21"/>
        <v>3293223.83</v>
      </c>
      <c r="M178" s="7"/>
      <c r="N178" s="7"/>
    </row>
    <row r="179" spans="1:14" ht="22.5" customHeight="1" x14ac:dyDescent="0.2">
      <c r="A179"/>
      <c r="B179" s="251"/>
      <c r="C179" s="49"/>
      <c r="D179" s="58" t="s">
        <v>38</v>
      </c>
      <c r="E179" s="177"/>
      <c r="F179" s="178"/>
      <c r="G179" s="178"/>
      <c r="H179" s="132">
        <f t="shared" si="20"/>
        <v>0</v>
      </c>
      <c r="I179" s="178"/>
      <c r="J179" s="178"/>
      <c r="K179" s="179"/>
      <c r="L179" s="144">
        <f t="shared" si="21"/>
        <v>0</v>
      </c>
      <c r="M179" s="7"/>
      <c r="N179" s="7"/>
    </row>
    <row r="180" spans="1:14" ht="18.75" customHeight="1" x14ac:dyDescent="0.2">
      <c r="A180"/>
      <c r="B180" s="255"/>
      <c r="C180" s="59"/>
      <c r="D180" s="57" t="s">
        <v>40</v>
      </c>
      <c r="E180" s="168"/>
      <c r="F180" s="169"/>
      <c r="G180" s="169"/>
      <c r="H180" s="132">
        <f t="shared" si="20"/>
        <v>0</v>
      </c>
      <c r="I180" s="169"/>
      <c r="J180" s="169"/>
      <c r="K180" s="176"/>
      <c r="L180" s="144">
        <f t="shared" si="21"/>
        <v>0</v>
      </c>
      <c r="M180" s="7"/>
      <c r="N180" s="7"/>
    </row>
    <row r="181" spans="1:14" x14ac:dyDescent="0.2">
      <c r="A181"/>
      <c r="B181" s="245" t="s">
        <v>220</v>
      </c>
      <c r="C181" s="47" t="s">
        <v>221</v>
      </c>
      <c r="D181" s="57" t="s">
        <v>46</v>
      </c>
      <c r="E181" s="168"/>
      <c r="F181" s="169">
        <v>10379</v>
      </c>
      <c r="G181" s="169">
        <v>80773.100000000006</v>
      </c>
      <c r="H181" s="132">
        <f t="shared" si="20"/>
        <v>91152.1</v>
      </c>
      <c r="I181" s="169"/>
      <c r="J181" s="169">
        <v>6112</v>
      </c>
      <c r="K181" s="176">
        <v>104052.96</v>
      </c>
      <c r="L181" s="144">
        <f t="shared" si="21"/>
        <v>110164.96</v>
      </c>
      <c r="M181" s="7"/>
      <c r="N181" s="7"/>
    </row>
    <row r="182" spans="1:14" x14ac:dyDescent="0.2">
      <c r="A182"/>
      <c r="B182" s="251"/>
      <c r="C182" s="49"/>
      <c r="D182" s="58" t="s">
        <v>48</v>
      </c>
      <c r="E182" s="172"/>
      <c r="F182" s="170"/>
      <c r="G182" s="170"/>
      <c r="H182" s="132">
        <f t="shared" si="20"/>
        <v>0</v>
      </c>
      <c r="I182" s="170"/>
      <c r="J182" s="170"/>
      <c r="K182" s="171"/>
      <c r="L182" s="144">
        <f t="shared" si="21"/>
        <v>0</v>
      </c>
      <c r="M182" s="7"/>
      <c r="N182" s="7"/>
    </row>
    <row r="183" spans="1:14" x14ac:dyDescent="0.2">
      <c r="A183"/>
      <c r="B183" s="255"/>
      <c r="C183" s="60"/>
      <c r="D183" s="57" t="s">
        <v>50</v>
      </c>
      <c r="E183" s="168"/>
      <c r="F183" s="169"/>
      <c r="G183" s="169"/>
      <c r="H183" s="132">
        <f t="shared" si="20"/>
        <v>0</v>
      </c>
      <c r="I183" s="169"/>
      <c r="J183" s="169"/>
      <c r="K183" s="176"/>
      <c r="L183" s="144">
        <f t="shared" si="21"/>
        <v>0</v>
      </c>
      <c r="M183" s="7"/>
      <c r="N183" s="7"/>
    </row>
    <row r="184" spans="1:14" ht="22.5" x14ac:dyDescent="0.2">
      <c r="A184"/>
      <c r="B184" s="245" t="s">
        <v>222</v>
      </c>
      <c r="C184" s="47" t="s">
        <v>341</v>
      </c>
      <c r="D184" s="57" t="s">
        <v>57</v>
      </c>
      <c r="E184" s="168"/>
      <c r="F184" s="169"/>
      <c r="G184" s="169"/>
      <c r="H184" s="132">
        <f t="shared" si="20"/>
        <v>0</v>
      </c>
      <c r="I184" s="169"/>
      <c r="J184" s="169"/>
      <c r="K184" s="176"/>
      <c r="L184" s="144">
        <f t="shared" si="21"/>
        <v>0</v>
      </c>
      <c r="M184" s="7"/>
      <c r="N184" s="7"/>
    </row>
    <row r="185" spans="1:14" ht="18.75" customHeight="1" x14ac:dyDescent="0.2">
      <c r="A185"/>
      <c r="B185" s="251"/>
      <c r="C185" s="49"/>
      <c r="D185" s="58" t="s">
        <v>59</v>
      </c>
      <c r="E185" s="177"/>
      <c r="F185" s="178"/>
      <c r="G185" s="178"/>
      <c r="H185" s="132">
        <f t="shared" si="20"/>
        <v>0</v>
      </c>
      <c r="I185" s="178"/>
      <c r="J185" s="178"/>
      <c r="K185" s="179"/>
      <c r="L185" s="144">
        <f t="shared" si="21"/>
        <v>0</v>
      </c>
      <c r="M185" s="7"/>
      <c r="N185" s="7"/>
    </row>
    <row r="186" spans="1:14" x14ac:dyDescent="0.2">
      <c r="A186"/>
      <c r="B186" s="255"/>
      <c r="C186" s="59"/>
      <c r="D186" s="57" t="s">
        <v>61</v>
      </c>
      <c r="E186" s="168"/>
      <c r="F186" s="169"/>
      <c r="G186" s="169"/>
      <c r="H186" s="132">
        <f t="shared" si="20"/>
        <v>0</v>
      </c>
      <c r="I186" s="169"/>
      <c r="J186" s="169"/>
      <c r="K186" s="176"/>
      <c r="L186" s="144">
        <f t="shared" si="21"/>
        <v>0</v>
      </c>
      <c r="M186" s="7"/>
      <c r="N186" s="7"/>
    </row>
    <row r="187" spans="1:14" ht="22.5" x14ac:dyDescent="0.2">
      <c r="A187"/>
      <c r="B187" s="245" t="s">
        <v>223</v>
      </c>
      <c r="C187" s="47" t="s">
        <v>224</v>
      </c>
      <c r="D187" s="57" t="s">
        <v>65</v>
      </c>
      <c r="E187" s="168"/>
      <c r="F187" s="169"/>
      <c r="G187" s="169">
        <v>3000</v>
      </c>
      <c r="H187" s="132">
        <f t="shared" si="20"/>
        <v>3000</v>
      </c>
      <c r="I187" s="169"/>
      <c r="J187" s="169"/>
      <c r="K187" s="176">
        <v>3000</v>
      </c>
      <c r="L187" s="144">
        <f t="shared" si="21"/>
        <v>3000</v>
      </c>
      <c r="M187" s="7"/>
      <c r="N187" s="7"/>
    </row>
    <row r="188" spans="1:14" ht="17.25" customHeight="1" x14ac:dyDescent="0.2">
      <c r="A188"/>
      <c r="B188" s="251"/>
      <c r="C188" s="49" t="s">
        <v>225</v>
      </c>
      <c r="D188" s="52" t="s">
        <v>67</v>
      </c>
      <c r="E188" s="172"/>
      <c r="F188" s="170"/>
      <c r="G188" s="170">
        <v>3000</v>
      </c>
      <c r="H188" s="132">
        <f t="shared" si="20"/>
        <v>3000</v>
      </c>
      <c r="I188" s="170"/>
      <c r="J188" s="170"/>
      <c r="K188" s="171">
        <v>3000</v>
      </c>
      <c r="L188" s="144">
        <f t="shared" si="21"/>
        <v>3000</v>
      </c>
      <c r="M188" s="7"/>
      <c r="N188" s="7"/>
    </row>
    <row r="189" spans="1:14" ht="19.5" customHeight="1" thickBot="1" x14ac:dyDescent="0.25">
      <c r="A189"/>
      <c r="B189" s="260"/>
      <c r="C189" s="61" t="s">
        <v>226</v>
      </c>
      <c r="D189" s="62" t="s">
        <v>69</v>
      </c>
      <c r="E189" s="180"/>
      <c r="F189" s="181"/>
      <c r="G189" s="181"/>
      <c r="H189" s="137">
        <f t="shared" si="20"/>
        <v>0</v>
      </c>
      <c r="I189" s="181"/>
      <c r="J189" s="181"/>
      <c r="K189" s="182"/>
      <c r="L189" s="153">
        <f t="shared" si="21"/>
        <v>0</v>
      </c>
      <c r="M189" s="7"/>
      <c r="N189" s="7"/>
    </row>
    <row r="190" spans="1:14" ht="15" x14ac:dyDescent="0.25">
      <c r="A190" s="54"/>
      <c r="B190" s="63"/>
      <c r="C190" s="64"/>
      <c r="D190" s="63"/>
      <c r="E190" s="65"/>
      <c r="F190" s="66"/>
      <c r="G190" s="66"/>
      <c r="H190" s="66"/>
      <c r="I190" s="67" t="s">
        <v>394</v>
      </c>
      <c r="J190" s="66"/>
      <c r="K190" s="7"/>
      <c r="L190" s="163" t="s">
        <v>395</v>
      </c>
    </row>
    <row r="191" spans="1:14" ht="13.5" thickBot="1" x14ac:dyDescent="0.25">
      <c r="A191"/>
      <c r="B191" s="43">
        <v>1</v>
      </c>
      <c r="C191" s="44">
        <v>2</v>
      </c>
      <c r="D191" s="44">
        <v>3</v>
      </c>
      <c r="E191" s="42">
        <v>4</v>
      </c>
      <c r="F191" s="42">
        <v>5</v>
      </c>
      <c r="G191" s="42">
        <v>6</v>
      </c>
      <c r="H191" s="42">
        <v>7</v>
      </c>
      <c r="I191" s="68">
        <v>8</v>
      </c>
      <c r="J191" s="42">
        <v>9</v>
      </c>
      <c r="K191" s="42">
        <v>10</v>
      </c>
      <c r="L191" s="43">
        <v>11</v>
      </c>
      <c r="M191" s="7"/>
      <c r="N191" s="7"/>
    </row>
    <row r="192" spans="1:14" ht="17.25" customHeight="1" x14ac:dyDescent="0.2">
      <c r="A192"/>
      <c r="B192" s="249" t="s">
        <v>223</v>
      </c>
      <c r="C192" s="69" t="s">
        <v>227</v>
      </c>
      <c r="D192" s="48" t="s">
        <v>228</v>
      </c>
      <c r="E192" s="166"/>
      <c r="F192" s="166"/>
      <c r="G192" s="166"/>
      <c r="H192" s="139">
        <f t="shared" ref="H192:H210" si="22">ROUND(E192+F192+G192,2)</f>
        <v>0</v>
      </c>
      <c r="I192" s="166"/>
      <c r="J192" s="166"/>
      <c r="K192" s="167"/>
      <c r="L192" s="140">
        <f t="shared" ref="L192:L210" si="23">ROUND(I192+J192+K192,2)</f>
        <v>0</v>
      </c>
      <c r="M192" s="7"/>
      <c r="N192" s="7"/>
    </row>
    <row r="193" spans="1:14" ht="20.25" customHeight="1" x14ac:dyDescent="0.2">
      <c r="A193"/>
      <c r="B193" s="251"/>
      <c r="C193" s="51" t="s">
        <v>226</v>
      </c>
      <c r="D193" s="52" t="s">
        <v>229</v>
      </c>
      <c r="E193" s="172"/>
      <c r="F193" s="170"/>
      <c r="G193" s="170"/>
      <c r="H193" s="132">
        <f t="shared" si="22"/>
        <v>0</v>
      </c>
      <c r="I193" s="170"/>
      <c r="J193" s="170"/>
      <c r="K193" s="171"/>
      <c r="L193" s="144">
        <f t="shared" si="23"/>
        <v>0</v>
      </c>
      <c r="M193" s="7"/>
      <c r="N193" s="7"/>
    </row>
    <row r="194" spans="1:14" x14ac:dyDescent="0.2">
      <c r="A194" s="54"/>
      <c r="B194" s="255"/>
      <c r="C194" s="55"/>
      <c r="D194" s="56" t="s">
        <v>326</v>
      </c>
      <c r="E194" s="173"/>
      <c r="F194" s="174"/>
      <c r="G194" s="174"/>
      <c r="H194" s="132">
        <f t="shared" si="22"/>
        <v>0</v>
      </c>
      <c r="I194" s="174"/>
      <c r="J194" s="174"/>
      <c r="K194" s="175"/>
      <c r="L194" s="144">
        <f t="shared" si="23"/>
        <v>0</v>
      </c>
      <c r="M194" s="7"/>
      <c r="N194" s="7"/>
    </row>
    <row r="195" spans="1:14" ht="25.5" customHeight="1" x14ac:dyDescent="0.2">
      <c r="A195"/>
      <c r="B195" s="70" t="s">
        <v>230</v>
      </c>
      <c r="C195" s="71" t="s">
        <v>231</v>
      </c>
      <c r="D195" s="57" t="s">
        <v>73</v>
      </c>
      <c r="E195" s="168"/>
      <c r="F195" s="169"/>
      <c r="G195" s="169"/>
      <c r="H195" s="132">
        <f t="shared" si="22"/>
        <v>0</v>
      </c>
      <c r="I195" s="169"/>
      <c r="J195" s="169"/>
      <c r="K195" s="176"/>
      <c r="L195" s="144">
        <f t="shared" si="23"/>
        <v>0</v>
      </c>
      <c r="M195" s="7"/>
      <c r="N195" s="7"/>
    </row>
    <row r="196" spans="1:14" ht="22.5" x14ac:dyDescent="0.2">
      <c r="A196"/>
      <c r="B196" s="245" t="s">
        <v>232</v>
      </c>
      <c r="C196" s="72" t="s">
        <v>342</v>
      </c>
      <c r="D196" s="52" t="s">
        <v>80</v>
      </c>
      <c r="E196" s="172"/>
      <c r="F196" s="170">
        <v>51</v>
      </c>
      <c r="G196" s="170">
        <v>236416</v>
      </c>
      <c r="H196" s="132">
        <f t="shared" si="22"/>
        <v>236467</v>
      </c>
      <c r="I196" s="170">
        <v>358570</v>
      </c>
      <c r="J196" s="170">
        <v>51</v>
      </c>
      <c r="K196" s="171">
        <v>87198.85</v>
      </c>
      <c r="L196" s="144">
        <f t="shared" si="23"/>
        <v>445819.85</v>
      </c>
      <c r="M196" s="7"/>
      <c r="N196" s="7"/>
    </row>
    <row r="197" spans="1:14" ht="18.75" customHeight="1" x14ac:dyDescent="0.2">
      <c r="A197"/>
      <c r="B197" s="251"/>
      <c r="C197" s="49" t="s">
        <v>233</v>
      </c>
      <c r="D197" s="52" t="s">
        <v>234</v>
      </c>
      <c r="E197" s="172"/>
      <c r="F197" s="170"/>
      <c r="G197" s="170"/>
      <c r="H197" s="132">
        <f t="shared" si="22"/>
        <v>0</v>
      </c>
      <c r="I197" s="170"/>
      <c r="J197" s="170"/>
      <c r="K197" s="171"/>
      <c r="L197" s="144">
        <f t="shared" si="23"/>
        <v>0</v>
      </c>
      <c r="M197" s="7"/>
      <c r="N197" s="7"/>
    </row>
    <row r="198" spans="1:14" ht="18" customHeight="1" x14ac:dyDescent="0.2">
      <c r="A198"/>
      <c r="B198" s="255"/>
      <c r="C198" s="73" t="s">
        <v>235</v>
      </c>
      <c r="D198" s="74" t="s">
        <v>236</v>
      </c>
      <c r="E198" s="183"/>
      <c r="F198" s="184">
        <v>51</v>
      </c>
      <c r="G198" s="184">
        <v>236416</v>
      </c>
      <c r="H198" s="132">
        <f t="shared" si="22"/>
        <v>236467</v>
      </c>
      <c r="I198" s="184">
        <v>358570</v>
      </c>
      <c r="J198" s="184">
        <v>51</v>
      </c>
      <c r="K198" s="185">
        <v>87198.85</v>
      </c>
      <c r="L198" s="144">
        <f t="shared" si="23"/>
        <v>445819.85</v>
      </c>
      <c r="M198" s="7"/>
      <c r="N198" s="7"/>
    </row>
    <row r="199" spans="1:14" ht="22.5" customHeight="1" x14ac:dyDescent="0.2">
      <c r="A199"/>
      <c r="B199" s="70" t="s">
        <v>237</v>
      </c>
      <c r="C199" s="71" t="s">
        <v>238</v>
      </c>
      <c r="D199" s="57" t="s">
        <v>82</v>
      </c>
      <c r="E199" s="168"/>
      <c r="F199" s="169"/>
      <c r="G199" s="169"/>
      <c r="H199" s="132">
        <f t="shared" si="22"/>
        <v>0</v>
      </c>
      <c r="I199" s="169"/>
      <c r="J199" s="169"/>
      <c r="K199" s="176"/>
      <c r="L199" s="144">
        <f t="shared" si="23"/>
        <v>0</v>
      </c>
      <c r="M199" s="7"/>
      <c r="N199" s="7"/>
    </row>
    <row r="200" spans="1:14" ht="22.5" x14ac:dyDescent="0.2">
      <c r="A200"/>
      <c r="B200" s="70" t="s">
        <v>239</v>
      </c>
      <c r="C200" s="71" t="s">
        <v>240</v>
      </c>
      <c r="D200" s="57" t="s">
        <v>86</v>
      </c>
      <c r="E200" s="168"/>
      <c r="F200" s="169">
        <v>148443.18</v>
      </c>
      <c r="G200" s="169">
        <v>37663.26</v>
      </c>
      <c r="H200" s="132">
        <f t="shared" si="22"/>
        <v>186106.44</v>
      </c>
      <c r="I200" s="169"/>
      <c r="J200" s="169">
        <v>155661.67000000001</v>
      </c>
      <c r="K200" s="176">
        <v>48694</v>
      </c>
      <c r="L200" s="144">
        <f t="shared" si="23"/>
        <v>204355.67</v>
      </c>
      <c r="M200" s="7"/>
      <c r="N200" s="7"/>
    </row>
    <row r="201" spans="1:14" ht="21" customHeight="1" x14ac:dyDescent="0.2">
      <c r="A201"/>
      <c r="B201" s="245" t="s">
        <v>241</v>
      </c>
      <c r="C201" s="72" t="s">
        <v>242</v>
      </c>
      <c r="D201" s="57" t="s">
        <v>97</v>
      </c>
      <c r="E201" s="168"/>
      <c r="F201" s="169"/>
      <c r="G201" s="169"/>
      <c r="H201" s="132">
        <f t="shared" si="22"/>
        <v>0</v>
      </c>
      <c r="I201" s="169"/>
      <c r="J201" s="169"/>
      <c r="K201" s="176"/>
      <c r="L201" s="144">
        <f t="shared" si="23"/>
        <v>0</v>
      </c>
      <c r="M201" s="7"/>
      <c r="N201" s="7"/>
    </row>
    <row r="202" spans="1:14" ht="17.25" customHeight="1" x14ac:dyDescent="0.2">
      <c r="A202"/>
      <c r="B202" s="251"/>
      <c r="C202" s="49" t="s">
        <v>243</v>
      </c>
      <c r="D202" s="58" t="s">
        <v>99</v>
      </c>
      <c r="E202" s="177"/>
      <c r="F202" s="178"/>
      <c r="G202" s="178"/>
      <c r="H202" s="132">
        <f t="shared" si="22"/>
        <v>0</v>
      </c>
      <c r="I202" s="170"/>
      <c r="J202" s="170"/>
      <c r="K202" s="171"/>
      <c r="L202" s="144">
        <f t="shared" si="23"/>
        <v>0</v>
      </c>
      <c r="M202" s="7"/>
      <c r="N202" s="7"/>
    </row>
    <row r="203" spans="1:14" ht="18" customHeight="1" x14ac:dyDescent="0.2">
      <c r="A203"/>
      <c r="B203" s="251"/>
      <c r="C203" s="53" t="s">
        <v>244</v>
      </c>
      <c r="D203" s="57" t="s">
        <v>100</v>
      </c>
      <c r="E203" s="168"/>
      <c r="F203" s="169"/>
      <c r="G203" s="169"/>
      <c r="H203" s="132">
        <f t="shared" si="22"/>
        <v>0</v>
      </c>
      <c r="I203" s="169"/>
      <c r="J203" s="169"/>
      <c r="K203" s="176"/>
      <c r="L203" s="144">
        <f t="shared" si="23"/>
        <v>0</v>
      </c>
      <c r="M203" s="7"/>
      <c r="N203" s="7"/>
    </row>
    <row r="204" spans="1:14" ht="18" customHeight="1" x14ac:dyDescent="0.2">
      <c r="A204"/>
      <c r="B204" s="251"/>
      <c r="C204" s="53" t="s">
        <v>245</v>
      </c>
      <c r="D204" s="57" t="s">
        <v>102</v>
      </c>
      <c r="E204" s="168"/>
      <c r="F204" s="169"/>
      <c r="G204" s="169"/>
      <c r="H204" s="132">
        <f t="shared" si="22"/>
        <v>0</v>
      </c>
      <c r="I204" s="169"/>
      <c r="J204" s="169"/>
      <c r="K204" s="176"/>
      <c r="L204" s="144">
        <f t="shared" si="23"/>
        <v>0</v>
      </c>
      <c r="M204" s="7"/>
      <c r="N204" s="7"/>
    </row>
    <row r="205" spans="1:14" ht="18" customHeight="1" x14ac:dyDescent="0.2">
      <c r="A205"/>
      <c r="B205" s="251"/>
      <c r="C205" s="53" t="s">
        <v>246</v>
      </c>
      <c r="D205" s="57" t="s">
        <v>104</v>
      </c>
      <c r="E205" s="168"/>
      <c r="F205" s="169"/>
      <c r="G205" s="169"/>
      <c r="H205" s="132">
        <f t="shared" si="22"/>
        <v>0</v>
      </c>
      <c r="I205" s="169"/>
      <c r="J205" s="169"/>
      <c r="K205" s="176"/>
      <c r="L205" s="144">
        <f t="shared" si="23"/>
        <v>0</v>
      </c>
      <c r="M205" s="7"/>
      <c r="N205" s="7"/>
    </row>
    <row r="206" spans="1:14" ht="17.25" customHeight="1" x14ac:dyDescent="0.2">
      <c r="A206"/>
      <c r="B206" s="255"/>
      <c r="C206" s="73" t="s">
        <v>247</v>
      </c>
      <c r="D206" s="52" t="s">
        <v>248</v>
      </c>
      <c r="E206" s="172"/>
      <c r="F206" s="170"/>
      <c r="G206" s="170"/>
      <c r="H206" s="132">
        <f t="shared" si="22"/>
        <v>0</v>
      </c>
      <c r="I206" s="169"/>
      <c r="J206" s="169"/>
      <c r="K206" s="176"/>
      <c r="L206" s="144">
        <f t="shared" si="23"/>
        <v>0</v>
      </c>
      <c r="M206" s="7"/>
      <c r="N206" s="7"/>
    </row>
    <row r="207" spans="1:14" ht="33.75" x14ac:dyDescent="0.2">
      <c r="A207"/>
      <c r="B207" s="245" t="s">
        <v>249</v>
      </c>
      <c r="C207" s="72" t="s">
        <v>250</v>
      </c>
      <c r="D207" s="57" t="s">
        <v>251</v>
      </c>
      <c r="E207" s="168"/>
      <c r="F207" s="169"/>
      <c r="G207" s="169"/>
      <c r="H207" s="132">
        <f t="shared" si="22"/>
        <v>0</v>
      </c>
      <c r="I207" s="169"/>
      <c r="J207" s="169"/>
      <c r="K207" s="176"/>
      <c r="L207" s="144">
        <f t="shared" si="23"/>
        <v>0</v>
      </c>
      <c r="M207" s="7"/>
      <c r="N207" s="7"/>
    </row>
    <row r="208" spans="1:14" x14ac:dyDescent="0.2">
      <c r="A208"/>
      <c r="B208" s="251"/>
      <c r="C208" s="49"/>
      <c r="D208" s="52" t="s">
        <v>327</v>
      </c>
      <c r="E208" s="172"/>
      <c r="F208" s="170"/>
      <c r="G208" s="170"/>
      <c r="H208" s="132">
        <f t="shared" si="22"/>
        <v>0</v>
      </c>
      <c r="I208" s="170"/>
      <c r="J208" s="170"/>
      <c r="K208" s="171"/>
      <c r="L208" s="144">
        <f t="shared" si="23"/>
        <v>0</v>
      </c>
      <c r="M208" s="7"/>
      <c r="N208" s="7"/>
    </row>
    <row r="209" spans="1:14" x14ac:dyDescent="0.2">
      <c r="A209"/>
      <c r="B209" s="255"/>
      <c r="C209" s="75"/>
      <c r="D209" s="76" t="s">
        <v>328</v>
      </c>
      <c r="E209" s="168"/>
      <c r="F209" s="169"/>
      <c r="G209" s="169"/>
      <c r="H209" s="132">
        <f t="shared" si="22"/>
        <v>0</v>
      </c>
      <c r="I209" s="169"/>
      <c r="J209" s="169"/>
      <c r="K209" s="176"/>
      <c r="L209" s="144">
        <f t="shared" si="23"/>
        <v>0</v>
      </c>
      <c r="M209" s="7"/>
      <c r="N209" s="7"/>
    </row>
    <row r="210" spans="1:14" ht="21.75" customHeight="1" thickBot="1" x14ac:dyDescent="0.25">
      <c r="A210"/>
      <c r="B210" s="77" t="s">
        <v>252</v>
      </c>
      <c r="C210" s="71" t="s">
        <v>253</v>
      </c>
      <c r="D210" s="78" t="s">
        <v>254</v>
      </c>
      <c r="E210" s="186"/>
      <c r="F210" s="187"/>
      <c r="G210" s="187"/>
      <c r="H210" s="137">
        <f t="shared" si="22"/>
        <v>0</v>
      </c>
      <c r="I210" s="187"/>
      <c r="J210" s="187"/>
      <c r="K210" s="188"/>
      <c r="L210" s="153">
        <f t="shared" si="23"/>
        <v>0</v>
      </c>
      <c r="M210" s="7"/>
      <c r="N210" s="7"/>
    </row>
    <row r="211" spans="1:14" ht="15" x14ac:dyDescent="0.25">
      <c r="A211" s="54"/>
      <c r="B211" s="63"/>
      <c r="C211" s="64"/>
      <c r="D211" s="63"/>
      <c r="E211" s="65"/>
      <c r="F211" s="66"/>
      <c r="G211" s="66"/>
      <c r="H211" s="66"/>
      <c r="I211" s="67" t="s">
        <v>394</v>
      </c>
      <c r="J211" s="66"/>
      <c r="K211" s="7"/>
      <c r="L211" s="163" t="s">
        <v>396</v>
      </c>
    </row>
    <row r="212" spans="1:14" ht="13.5" thickBot="1" x14ac:dyDescent="0.25">
      <c r="A212"/>
      <c r="B212" s="43">
        <v>1</v>
      </c>
      <c r="C212" s="44">
        <v>2</v>
      </c>
      <c r="D212" s="44">
        <v>3</v>
      </c>
      <c r="E212" s="42">
        <v>4</v>
      </c>
      <c r="F212" s="42">
        <v>5</v>
      </c>
      <c r="G212" s="42">
        <v>6</v>
      </c>
      <c r="H212" s="42">
        <v>7</v>
      </c>
      <c r="I212" s="68">
        <v>8</v>
      </c>
      <c r="J212" s="42">
        <v>9</v>
      </c>
      <c r="K212" s="42">
        <v>10</v>
      </c>
      <c r="L212" s="43">
        <v>11</v>
      </c>
      <c r="M212" s="7"/>
      <c r="N212" s="7"/>
    </row>
    <row r="213" spans="1:14" ht="33.75" x14ac:dyDescent="0.2">
      <c r="A213"/>
      <c r="B213" s="79" t="s">
        <v>255</v>
      </c>
      <c r="C213" s="71" t="s">
        <v>256</v>
      </c>
      <c r="D213" s="80" t="s">
        <v>108</v>
      </c>
      <c r="E213" s="189"/>
      <c r="F213" s="166"/>
      <c r="G213" s="166"/>
      <c r="H213" s="139">
        <f t="shared" ref="H213:H229" si="24">ROUND(E213+F213+G213,2)</f>
        <v>0</v>
      </c>
      <c r="I213" s="166"/>
      <c r="J213" s="166"/>
      <c r="K213" s="167"/>
      <c r="L213" s="140">
        <f t="shared" ref="L213:L229" si="25">ROUND(I213+J213+K213,2)</f>
        <v>0</v>
      </c>
      <c r="M213" s="7"/>
      <c r="N213" s="7"/>
    </row>
    <row r="214" spans="1:14" ht="33.75" x14ac:dyDescent="0.2">
      <c r="A214"/>
      <c r="B214" s="70" t="s">
        <v>257</v>
      </c>
      <c r="C214" s="71" t="s">
        <v>258</v>
      </c>
      <c r="D214" s="57" t="s">
        <v>259</v>
      </c>
      <c r="E214" s="168"/>
      <c r="F214" s="169"/>
      <c r="G214" s="169"/>
      <c r="H214" s="132">
        <f t="shared" si="24"/>
        <v>0</v>
      </c>
      <c r="I214" s="169"/>
      <c r="J214" s="169"/>
      <c r="K214" s="176"/>
      <c r="L214" s="144">
        <f t="shared" si="25"/>
        <v>0</v>
      </c>
      <c r="M214" s="7"/>
      <c r="N214" s="7"/>
    </row>
    <row r="215" spans="1:14" ht="22.5" x14ac:dyDescent="0.2">
      <c r="A215"/>
      <c r="B215" s="245" t="s">
        <v>260</v>
      </c>
      <c r="C215" s="72" t="s">
        <v>261</v>
      </c>
      <c r="D215" s="76" t="s">
        <v>111</v>
      </c>
      <c r="E215" s="169">
        <v>88315829.790000007</v>
      </c>
      <c r="F215" s="169">
        <v>533276410</v>
      </c>
      <c r="G215" s="169">
        <v>189582657.56999999</v>
      </c>
      <c r="H215" s="132">
        <f t="shared" si="24"/>
        <v>811174897.36000001</v>
      </c>
      <c r="I215" s="169">
        <v>12829425.5</v>
      </c>
      <c r="J215" s="169">
        <v>735398490</v>
      </c>
      <c r="K215" s="176">
        <v>240598139.75999999</v>
      </c>
      <c r="L215" s="144">
        <f t="shared" si="25"/>
        <v>988826055.25999999</v>
      </c>
      <c r="M215" s="7"/>
      <c r="N215" s="7"/>
    </row>
    <row r="216" spans="1:14" ht="23.1" customHeight="1" x14ac:dyDescent="0.2">
      <c r="A216"/>
      <c r="B216" s="251"/>
      <c r="C216" s="49" t="s">
        <v>262</v>
      </c>
      <c r="D216" s="52" t="s">
        <v>112</v>
      </c>
      <c r="E216" s="170">
        <v>88315829.790000007</v>
      </c>
      <c r="F216" s="170">
        <v>533276410</v>
      </c>
      <c r="G216" s="170">
        <v>189582657.56999999</v>
      </c>
      <c r="H216" s="132">
        <f t="shared" si="24"/>
        <v>811174897.36000001</v>
      </c>
      <c r="I216" s="170">
        <v>12829425.5</v>
      </c>
      <c r="J216" s="170">
        <v>735398490</v>
      </c>
      <c r="K216" s="171">
        <v>240598139.75999999</v>
      </c>
      <c r="L216" s="144">
        <f t="shared" si="25"/>
        <v>988826055.25999999</v>
      </c>
      <c r="M216" s="7"/>
      <c r="N216" s="7"/>
    </row>
    <row r="217" spans="1:14" ht="23.1" customHeight="1" x14ac:dyDescent="0.2">
      <c r="A217"/>
      <c r="B217" s="251"/>
      <c r="C217" s="53" t="s">
        <v>263</v>
      </c>
      <c r="D217" s="74" t="s">
        <v>113</v>
      </c>
      <c r="E217" s="184"/>
      <c r="F217" s="169"/>
      <c r="G217" s="169"/>
      <c r="H217" s="132">
        <f t="shared" si="24"/>
        <v>0</v>
      </c>
      <c r="I217" s="184"/>
      <c r="J217" s="169"/>
      <c r="K217" s="176"/>
      <c r="L217" s="144">
        <f t="shared" si="25"/>
        <v>0</v>
      </c>
      <c r="M217" s="7"/>
      <c r="N217" s="7"/>
    </row>
    <row r="218" spans="1:14" ht="23.1" customHeight="1" x14ac:dyDescent="0.2">
      <c r="A218"/>
      <c r="B218" s="255"/>
      <c r="C218" s="73" t="s">
        <v>403</v>
      </c>
      <c r="D218" s="57" t="s">
        <v>114</v>
      </c>
      <c r="E218" s="169"/>
      <c r="F218" s="169"/>
      <c r="G218" s="169"/>
      <c r="H218" s="132">
        <f t="shared" si="24"/>
        <v>0</v>
      </c>
      <c r="I218" s="169"/>
      <c r="J218" s="169"/>
      <c r="K218" s="176"/>
      <c r="L218" s="144">
        <f t="shared" si="25"/>
        <v>0</v>
      </c>
      <c r="M218" s="7"/>
      <c r="N218" s="7"/>
    </row>
    <row r="219" spans="1:14" ht="26.25" customHeight="1" x14ac:dyDescent="0.2">
      <c r="A219"/>
      <c r="B219" s="245" t="s">
        <v>265</v>
      </c>
      <c r="C219" s="72" t="s">
        <v>266</v>
      </c>
      <c r="D219" s="52" t="s">
        <v>267</v>
      </c>
      <c r="E219" s="170">
        <v>45986221.869999997</v>
      </c>
      <c r="F219" s="170">
        <v>522057893.63999999</v>
      </c>
      <c r="G219" s="170">
        <v>183123278.80000001</v>
      </c>
      <c r="H219" s="132">
        <f t="shared" si="24"/>
        <v>751167394.30999994</v>
      </c>
      <c r="I219" s="170">
        <v>50514860.329999998</v>
      </c>
      <c r="J219" s="170">
        <v>723352332.01999998</v>
      </c>
      <c r="K219" s="171">
        <v>212916488.00999999</v>
      </c>
      <c r="L219" s="144">
        <f t="shared" si="25"/>
        <v>986783680.36000001</v>
      </c>
      <c r="M219" s="7"/>
      <c r="N219" s="7"/>
    </row>
    <row r="220" spans="1:14" ht="23.1" customHeight="1" x14ac:dyDescent="0.2">
      <c r="A220"/>
      <c r="B220" s="251"/>
      <c r="C220" s="49" t="s">
        <v>262</v>
      </c>
      <c r="D220" s="52" t="s">
        <v>268</v>
      </c>
      <c r="E220" s="170">
        <v>45986221.869999997</v>
      </c>
      <c r="F220" s="170">
        <v>522057893.63999999</v>
      </c>
      <c r="G220" s="170">
        <v>183123278.80000001</v>
      </c>
      <c r="H220" s="132">
        <f t="shared" si="24"/>
        <v>751167394.30999994</v>
      </c>
      <c r="I220" s="170">
        <v>50514860.329999998</v>
      </c>
      <c r="J220" s="170">
        <v>723352332.01999998</v>
      </c>
      <c r="K220" s="171">
        <v>212916488.00999999</v>
      </c>
      <c r="L220" s="144">
        <f t="shared" si="25"/>
        <v>986783680.36000001</v>
      </c>
      <c r="M220" s="7"/>
      <c r="N220" s="7"/>
    </row>
    <row r="221" spans="1:14" ht="23.1" customHeight="1" x14ac:dyDescent="0.2">
      <c r="A221"/>
      <c r="B221" s="251"/>
      <c r="C221" s="93" t="s">
        <v>263</v>
      </c>
      <c r="D221" s="58" t="s">
        <v>269</v>
      </c>
      <c r="E221" s="178"/>
      <c r="F221" s="178"/>
      <c r="G221" s="178"/>
      <c r="H221" s="132">
        <f>ROUND(E221+F221+G221,2)</f>
        <v>0</v>
      </c>
      <c r="I221" s="178"/>
      <c r="J221" s="178"/>
      <c r="K221" s="179"/>
      <c r="L221" s="144">
        <f t="shared" si="25"/>
        <v>0</v>
      </c>
      <c r="M221" s="7"/>
      <c r="N221" s="7"/>
    </row>
    <row r="222" spans="1:14" ht="23.1" customHeight="1" x14ac:dyDescent="0.2">
      <c r="A222"/>
      <c r="B222" s="255"/>
      <c r="C222" s="75" t="s">
        <v>264</v>
      </c>
      <c r="D222" s="74" t="s">
        <v>402</v>
      </c>
      <c r="E222" s="184"/>
      <c r="F222" s="184"/>
      <c r="G222" s="184"/>
      <c r="H222" s="132">
        <f t="shared" si="24"/>
        <v>0</v>
      </c>
      <c r="I222" s="184"/>
      <c r="J222" s="184"/>
      <c r="K222" s="185"/>
      <c r="L222" s="144">
        <f t="shared" si="25"/>
        <v>0</v>
      </c>
      <c r="M222" s="7"/>
      <c r="N222" s="7"/>
    </row>
    <row r="223" spans="1:14" ht="22.5" x14ac:dyDescent="0.2">
      <c r="A223"/>
      <c r="B223" s="259" t="s">
        <v>270</v>
      </c>
      <c r="C223" s="81" t="s">
        <v>350</v>
      </c>
      <c r="D223" s="82" t="s">
        <v>271</v>
      </c>
      <c r="E223" s="173"/>
      <c r="F223" s="174"/>
      <c r="G223" s="174"/>
      <c r="H223" s="132">
        <f t="shared" si="24"/>
        <v>0</v>
      </c>
      <c r="I223" s="174"/>
      <c r="J223" s="174"/>
      <c r="K223" s="175"/>
      <c r="L223" s="144">
        <f t="shared" si="25"/>
        <v>0</v>
      </c>
      <c r="M223" s="7"/>
      <c r="N223" s="7"/>
    </row>
    <row r="224" spans="1:14" ht="21.75" customHeight="1" x14ac:dyDescent="0.2">
      <c r="A224"/>
      <c r="B224" s="257"/>
      <c r="C224" s="53"/>
      <c r="D224" s="83" t="s">
        <v>329</v>
      </c>
      <c r="E224" s="190"/>
      <c r="F224" s="191"/>
      <c r="G224" s="191"/>
      <c r="H224" s="132">
        <f>ROUND(E224+F224+G224,2)</f>
        <v>0</v>
      </c>
      <c r="I224" s="191"/>
      <c r="J224" s="191"/>
      <c r="K224" s="192"/>
      <c r="L224" s="144">
        <f t="shared" si="25"/>
        <v>0</v>
      </c>
      <c r="M224" s="7"/>
      <c r="N224" s="7"/>
    </row>
    <row r="225" spans="1:14" ht="21.75" customHeight="1" x14ac:dyDescent="0.2">
      <c r="A225"/>
      <c r="B225" s="258"/>
      <c r="C225" s="73"/>
      <c r="D225" s="82" t="s">
        <v>330</v>
      </c>
      <c r="E225" s="173"/>
      <c r="F225" s="174"/>
      <c r="G225" s="174"/>
      <c r="H225" s="132">
        <f t="shared" si="24"/>
        <v>0</v>
      </c>
      <c r="I225" s="174"/>
      <c r="J225" s="174"/>
      <c r="K225" s="175"/>
      <c r="L225" s="144">
        <f t="shared" si="25"/>
        <v>0</v>
      </c>
      <c r="M225" s="7"/>
      <c r="N225" s="7"/>
    </row>
    <row r="226" spans="1:14" ht="27.75" customHeight="1" x14ac:dyDescent="0.2">
      <c r="A226"/>
      <c r="B226" s="245" t="s">
        <v>272</v>
      </c>
      <c r="C226" s="47" t="s">
        <v>273</v>
      </c>
      <c r="D226" s="57" t="s">
        <v>124</v>
      </c>
      <c r="E226" s="168"/>
      <c r="F226" s="169">
        <v>16155553.390000001</v>
      </c>
      <c r="G226" s="169">
        <v>7189613.46</v>
      </c>
      <c r="H226" s="132">
        <f t="shared" si="24"/>
        <v>23345166.850000001</v>
      </c>
      <c r="I226" s="169"/>
      <c r="J226" s="169">
        <v>17890606.780000001</v>
      </c>
      <c r="K226" s="176">
        <v>7972351.04</v>
      </c>
      <c r="L226" s="144">
        <f t="shared" si="25"/>
        <v>25862957.82</v>
      </c>
      <c r="M226" s="7"/>
      <c r="N226" s="7"/>
    </row>
    <row r="227" spans="1:14" ht="21" customHeight="1" x14ac:dyDescent="0.2">
      <c r="A227"/>
      <c r="B227" s="246"/>
      <c r="C227" s="49" t="s">
        <v>226</v>
      </c>
      <c r="D227" s="50" t="s">
        <v>126</v>
      </c>
      <c r="E227" s="170"/>
      <c r="F227" s="170"/>
      <c r="G227" s="170"/>
      <c r="H227" s="132">
        <f t="shared" si="24"/>
        <v>0</v>
      </c>
      <c r="I227" s="170"/>
      <c r="J227" s="170"/>
      <c r="K227" s="171"/>
      <c r="L227" s="144">
        <f t="shared" si="25"/>
        <v>0</v>
      </c>
      <c r="M227" s="7"/>
      <c r="N227" s="7"/>
    </row>
    <row r="228" spans="1:14" ht="18.75" customHeight="1" x14ac:dyDescent="0.2">
      <c r="A228"/>
      <c r="B228" s="246"/>
      <c r="C228" s="53" t="s">
        <v>274</v>
      </c>
      <c r="D228" s="76" t="s">
        <v>128</v>
      </c>
      <c r="E228" s="169"/>
      <c r="F228" s="169">
        <v>16155553.390000001</v>
      </c>
      <c r="G228" s="169">
        <v>7189613.46</v>
      </c>
      <c r="H228" s="132">
        <f t="shared" si="24"/>
        <v>23345166.850000001</v>
      </c>
      <c r="I228" s="169"/>
      <c r="J228" s="169">
        <v>17890606.780000001</v>
      </c>
      <c r="K228" s="176">
        <v>7972351.04</v>
      </c>
      <c r="L228" s="144">
        <f t="shared" si="25"/>
        <v>25862957.82</v>
      </c>
      <c r="M228" s="7"/>
      <c r="N228" s="7"/>
    </row>
    <row r="229" spans="1:14" ht="22.5" customHeight="1" thickBot="1" x14ac:dyDescent="0.25">
      <c r="A229"/>
      <c r="B229" s="261"/>
      <c r="C229" s="60"/>
      <c r="D229" s="78" t="s">
        <v>130</v>
      </c>
      <c r="E229" s="186"/>
      <c r="F229" s="187"/>
      <c r="G229" s="187"/>
      <c r="H229" s="137">
        <f t="shared" si="24"/>
        <v>0</v>
      </c>
      <c r="I229" s="187"/>
      <c r="J229" s="187"/>
      <c r="K229" s="188"/>
      <c r="L229" s="153">
        <f t="shared" si="25"/>
        <v>0</v>
      </c>
      <c r="M229" s="7"/>
      <c r="N229" s="7"/>
    </row>
    <row r="230" spans="1:14" ht="14.25" x14ac:dyDescent="0.2">
      <c r="A230"/>
      <c r="B230" s="84"/>
      <c r="C230" s="85"/>
      <c r="D230" s="84"/>
      <c r="E230" s="86"/>
      <c r="F230" s="87"/>
      <c r="G230" s="87"/>
      <c r="H230" s="87"/>
      <c r="I230" s="67" t="s">
        <v>394</v>
      </c>
      <c r="J230" s="87"/>
      <c r="K230" s="7"/>
      <c r="L230" s="163" t="s">
        <v>397</v>
      </c>
    </row>
    <row r="231" spans="1:14" ht="13.5" thickBot="1" x14ac:dyDescent="0.25">
      <c r="A231"/>
      <c r="B231" s="43">
        <v>1</v>
      </c>
      <c r="C231" s="44">
        <v>2</v>
      </c>
      <c r="D231" s="44">
        <v>3</v>
      </c>
      <c r="E231" s="42">
        <v>4</v>
      </c>
      <c r="F231" s="42">
        <v>5</v>
      </c>
      <c r="G231" s="42">
        <v>6</v>
      </c>
      <c r="H231" s="42">
        <v>7</v>
      </c>
      <c r="I231" s="68">
        <v>8</v>
      </c>
      <c r="J231" s="42">
        <v>9</v>
      </c>
      <c r="K231" s="42">
        <v>10</v>
      </c>
      <c r="L231" s="43">
        <v>11</v>
      </c>
      <c r="M231" s="7"/>
      <c r="N231" s="7"/>
    </row>
    <row r="232" spans="1:14" ht="27.75" customHeight="1" x14ac:dyDescent="0.2">
      <c r="A232"/>
      <c r="B232" s="256" t="s">
        <v>275</v>
      </c>
      <c r="C232" s="47" t="s">
        <v>276</v>
      </c>
      <c r="D232" s="88" t="s">
        <v>277</v>
      </c>
      <c r="E232" s="193"/>
      <c r="F232" s="194"/>
      <c r="G232" s="194"/>
      <c r="H232" s="139">
        <f t="shared" ref="H232:H253" si="26">ROUND(E232+F232+G232,2)</f>
        <v>0</v>
      </c>
      <c r="I232" s="194"/>
      <c r="J232" s="194"/>
      <c r="K232" s="195"/>
      <c r="L232" s="140">
        <f t="shared" ref="L232:L253" si="27">ROUND(I232+J232+K232,2)</f>
        <v>0</v>
      </c>
      <c r="M232" s="7"/>
      <c r="N232" s="7"/>
    </row>
    <row r="233" spans="1:14" ht="19.5" customHeight="1" x14ac:dyDescent="0.2">
      <c r="A233"/>
      <c r="B233" s="257"/>
      <c r="C233" s="49" t="s">
        <v>225</v>
      </c>
      <c r="D233" s="83" t="s">
        <v>278</v>
      </c>
      <c r="E233" s="190"/>
      <c r="F233" s="191"/>
      <c r="G233" s="191"/>
      <c r="H233" s="132">
        <f t="shared" si="26"/>
        <v>0</v>
      </c>
      <c r="I233" s="191"/>
      <c r="J233" s="191"/>
      <c r="K233" s="192"/>
      <c r="L233" s="144">
        <f t="shared" si="27"/>
        <v>0</v>
      </c>
      <c r="M233" s="7"/>
      <c r="N233" s="7"/>
    </row>
    <row r="234" spans="1:14" ht="19.5" customHeight="1" x14ac:dyDescent="0.2">
      <c r="A234"/>
      <c r="B234" s="257"/>
      <c r="C234" s="89" t="s">
        <v>226</v>
      </c>
      <c r="D234" s="90" t="s">
        <v>279</v>
      </c>
      <c r="E234" s="196"/>
      <c r="F234" s="197"/>
      <c r="G234" s="197"/>
      <c r="H234" s="132">
        <f t="shared" si="26"/>
        <v>0</v>
      </c>
      <c r="I234" s="197"/>
      <c r="J234" s="197"/>
      <c r="K234" s="198"/>
      <c r="L234" s="144">
        <f t="shared" si="27"/>
        <v>0</v>
      </c>
      <c r="M234" s="7"/>
      <c r="N234" s="7"/>
    </row>
    <row r="235" spans="1:14" ht="18.75" customHeight="1" x14ac:dyDescent="0.2">
      <c r="A235"/>
      <c r="B235" s="257"/>
      <c r="C235" s="91" t="s">
        <v>227</v>
      </c>
      <c r="D235" s="82" t="s">
        <v>280</v>
      </c>
      <c r="E235" s="173"/>
      <c r="F235" s="174"/>
      <c r="G235" s="174"/>
      <c r="H235" s="132">
        <f t="shared" si="26"/>
        <v>0</v>
      </c>
      <c r="I235" s="174"/>
      <c r="J235" s="174"/>
      <c r="K235" s="175"/>
      <c r="L235" s="144">
        <f t="shared" si="27"/>
        <v>0</v>
      </c>
      <c r="M235" s="7"/>
      <c r="N235" s="7"/>
    </row>
    <row r="236" spans="1:14" ht="20.25" customHeight="1" x14ac:dyDescent="0.2">
      <c r="A236"/>
      <c r="B236" s="257"/>
      <c r="C236" s="51" t="s">
        <v>226</v>
      </c>
      <c r="D236" s="83" t="s">
        <v>281</v>
      </c>
      <c r="E236" s="190"/>
      <c r="F236" s="191"/>
      <c r="G236" s="191"/>
      <c r="H236" s="132">
        <f t="shared" si="26"/>
        <v>0</v>
      </c>
      <c r="I236" s="191"/>
      <c r="J236" s="191"/>
      <c r="K236" s="192"/>
      <c r="L236" s="144">
        <f t="shared" si="27"/>
        <v>0</v>
      </c>
      <c r="M236" s="7"/>
      <c r="N236" s="7"/>
    </row>
    <row r="237" spans="1:14" ht="19.5" customHeight="1" x14ac:dyDescent="0.2">
      <c r="A237"/>
      <c r="B237" s="258"/>
      <c r="C237" s="73"/>
      <c r="D237" s="82" t="s">
        <v>331</v>
      </c>
      <c r="E237" s="173"/>
      <c r="F237" s="174"/>
      <c r="G237" s="174"/>
      <c r="H237" s="132">
        <f t="shared" si="26"/>
        <v>0</v>
      </c>
      <c r="I237" s="174"/>
      <c r="J237" s="174"/>
      <c r="K237" s="175"/>
      <c r="L237" s="144">
        <f t="shared" si="27"/>
        <v>0</v>
      </c>
      <c r="M237" s="7"/>
      <c r="N237" s="7"/>
    </row>
    <row r="238" spans="1:14" ht="26.25" customHeight="1" x14ac:dyDescent="0.2">
      <c r="A238"/>
      <c r="B238" s="259" t="s">
        <v>282</v>
      </c>
      <c r="C238" s="47" t="s">
        <v>283</v>
      </c>
      <c r="D238" s="82" t="s">
        <v>132</v>
      </c>
      <c r="E238" s="173"/>
      <c r="F238" s="174"/>
      <c r="G238" s="174"/>
      <c r="H238" s="132">
        <f t="shared" si="26"/>
        <v>0</v>
      </c>
      <c r="I238" s="174"/>
      <c r="J238" s="174">
        <v>9000</v>
      </c>
      <c r="K238" s="175">
        <v>592</v>
      </c>
      <c r="L238" s="144">
        <f t="shared" si="27"/>
        <v>9592</v>
      </c>
      <c r="M238" s="7"/>
      <c r="N238" s="7"/>
    </row>
    <row r="239" spans="1:14" ht="20.25" customHeight="1" x14ac:dyDescent="0.2">
      <c r="A239"/>
      <c r="B239" s="257"/>
      <c r="C239" s="49"/>
      <c r="D239" s="83" t="s">
        <v>332</v>
      </c>
      <c r="E239" s="190"/>
      <c r="F239" s="191"/>
      <c r="G239" s="191"/>
      <c r="H239" s="132">
        <f t="shared" si="26"/>
        <v>0</v>
      </c>
      <c r="I239" s="191"/>
      <c r="J239" s="191"/>
      <c r="K239" s="192"/>
      <c r="L239" s="144">
        <f t="shared" si="27"/>
        <v>0</v>
      </c>
      <c r="M239" s="7"/>
      <c r="N239" s="7"/>
    </row>
    <row r="240" spans="1:14" ht="21" customHeight="1" x14ac:dyDescent="0.2">
      <c r="A240"/>
      <c r="B240" s="258"/>
      <c r="C240" s="92"/>
      <c r="D240" s="82" t="s">
        <v>333</v>
      </c>
      <c r="E240" s="173"/>
      <c r="F240" s="174"/>
      <c r="G240" s="174"/>
      <c r="H240" s="132">
        <f t="shared" si="26"/>
        <v>0</v>
      </c>
      <c r="I240" s="174"/>
      <c r="J240" s="174"/>
      <c r="K240" s="175"/>
      <c r="L240" s="144">
        <f t="shared" si="27"/>
        <v>0</v>
      </c>
      <c r="M240" s="7"/>
      <c r="N240" s="7"/>
    </row>
    <row r="241" spans="1:14" ht="22.5" x14ac:dyDescent="0.2">
      <c r="A241"/>
      <c r="B241" s="245" t="s">
        <v>284</v>
      </c>
      <c r="C241" s="47" t="s">
        <v>368</v>
      </c>
      <c r="D241" s="57" t="s">
        <v>285</v>
      </c>
      <c r="E241" s="168"/>
      <c r="F241" s="169"/>
      <c r="G241" s="169"/>
      <c r="H241" s="132">
        <f t="shared" si="26"/>
        <v>0</v>
      </c>
      <c r="I241" s="169"/>
      <c r="J241" s="169"/>
      <c r="K241" s="176"/>
      <c r="L241" s="144">
        <f t="shared" si="27"/>
        <v>0</v>
      </c>
      <c r="M241" s="7"/>
      <c r="N241" s="7"/>
    </row>
    <row r="242" spans="1:14" ht="21" customHeight="1" x14ac:dyDescent="0.2">
      <c r="A242"/>
      <c r="B242" s="251"/>
      <c r="C242" s="49" t="s">
        <v>225</v>
      </c>
      <c r="D242" s="83" t="s">
        <v>286</v>
      </c>
      <c r="E242" s="190"/>
      <c r="F242" s="191"/>
      <c r="G242" s="191"/>
      <c r="H242" s="132">
        <f t="shared" si="26"/>
        <v>0</v>
      </c>
      <c r="I242" s="191"/>
      <c r="J242" s="191"/>
      <c r="K242" s="192"/>
      <c r="L242" s="144">
        <f t="shared" si="27"/>
        <v>0</v>
      </c>
      <c r="M242" s="7"/>
      <c r="N242" s="7"/>
    </row>
    <row r="243" spans="1:14" ht="21" customHeight="1" x14ac:dyDescent="0.2">
      <c r="A243"/>
      <c r="B243" s="251"/>
      <c r="C243" s="51" t="s">
        <v>287</v>
      </c>
      <c r="D243" s="83" t="s">
        <v>288</v>
      </c>
      <c r="E243" s="190"/>
      <c r="F243" s="191"/>
      <c r="G243" s="191"/>
      <c r="H243" s="132">
        <f t="shared" si="26"/>
        <v>0</v>
      </c>
      <c r="I243" s="191"/>
      <c r="J243" s="191"/>
      <c r="K243" s="192"/>
      <c r="L243" s="144">
        <f t="shared" si="27"/>
        <v>0</v>
      </c>
      <c r="M243" s="7"/>
      <c r="N243" s="7"/>
    </row>
    <row r="244" spans="1:14" ht="17.25" customHeight="1" x14ac:dyDescent="0.2">
      <c r="A244"/>
      <c r="B244" s="251"/>
      <c r="C244" s="51" t="s">
        <v>226</v>
      </c>
      <c r="D244" s="90" t="s">
        <v>289</v>
      </c>
      <c r="E244" s="196"/>
      <c r="F244" s="197"/>
      <c r="G244" s="197"/>
      <c r="H244" s="132">
        <f t="shared" si="26"/>
        <v>0</v>
      </c>
      <c r="I244" s="197"/>
      <c r="J244" s="197"/>
      <c r="K244" s="198"/>
      <c r="L244" s="144">
        <f t="shared" si="27"/>
        <v>0</v>
      </c>
      <c r="M244" s="7"/>
      <c r="N244" s="7"/>
    </row>
    <row r="245" spans="1:14" ht="18.75" customHeight="1" x14ac:dyDescent="0.2">
      <c r="A245"/>
      <c r="B245" s="251"/>
      <c r="C245" s="53" t="s">
        <v>290</v>
      </c>
      <c r="D245" s="82" t="s">
        <v>291</v>
      </c>
      <c r="E245" s="173"/>
      <c r="F245" s="174"/>
      <c r="G245" s="174"/>
      <c r="H245" s="132">
        <f t="shared" si="26"/>
        <v>0</v>
      </c>
      <c r="I245" s="174"/>
      <c r="J245" s="174"/>
      <c r="K245" s="175"/>
      <c r="L245" s="144">
        <f t="shared" si="27"/>
        <v>0</v>
      </c>
      <c r="M245" s="7"/>
      <c r="N245" s="7"/>
    </row>
    <row r="246" spans="1:14" ht="18.75" customHeight="1" x14ac:dyDescent="0.2">
      <c r="A246"/>
      <c r="B246" s="251"/>
      <c r="C246" s="51" t="s">
        <v>226</v>
      </c>
      <c r="D246" s="83" t="s">
        <v>292</v>
      </c>
      <c r="E246" s="190"/>
      <c r="F246" s="191"/>
      <c r="G246" s="191"/>
      <c r="H246" s="132">
        <f t="shared" si="26"/>
        <v>0</v>
      </c>
      <c r="I246" s="191"/>
      <c r="J246" s="191"/>
      <c r="K246" s="192"/>
      <c r="L246" s="144">
        <f t="shared" si="27"/>
        <v>0</v>
      </c>
      <c r="M246" s="7"/>
      <c r="N246" s="7"/>
    </row>
    <row r="247" spans="1:14" ht="21.75" customHeight="1" x14ac:dyDescent="0.2">
      <c r="A247"/>
      <c r="B247" s="251"/>
      <c r="C247" s="53" t="s">
        <v>227</v>
      </c>
      <c r="D247" s="82" t="s">
        <v>293</v>
      </c>
      <c r="E247" s="173"/>
      <c r="F247" s="174"/>
      <c r="G247" s="174"/>
      <c r="H247" s="132">
        <f t="shared" si="26"/>
        <v>0</v>
      </c>
      <c r="I247" s="174"/>
      <c r="J247" s="174"/>
      <c r="K247" s="175"/>
      <c r="L247" s="144">
        <f t="shared" si="27"/>
        <v>0</v>
      </c>
      <c r="M247" s="7"/>
      <c r="N247" s="7"/>
    </row>
    <row r="248" spans="1:14" ht="18" customHeight="1" x14ac:dyDescent="0.2">
      <c r="A248"/>
      <c r="B248" s="251"/>
      <c r="C248" s="51" t="s">
        <v>226</v>
      </c>
      <c r="D248" s="83" t="s">
        <v>294</v>
      </c>
      <c r="E248" s="190"/>
      <c r="F248" s="191"/>
      <c r="G248" s="191"/>
      <c r="H248" s="132">
        <f t="shared" si="26"/>
        <v>0</v>
      </c>
      <c r="I248" s="191"/>
      <c r="J248" s="191"/>
      <c r="K248" s="192"/>
      <c r="L248" s="144">
        <f t="shared" si="27"/>
        <v>0</v>
      </c>
      <c r="M248" s="7"/>
      <c r="N248" s="7"/>
    </row>
    <row r="249" spans="1:14" ht="18" customHeight="1" x14ac:dyDescent="0.2">
      <c r="A249"/>
      <c r="B249" s="251"/>
      <c r="C249" s="128" t="s">
        <v>372</v>
      </c>
      <c r="D249" s="57" t="s">
        <v>334</v>
      </c>
      <c r="E249" s="168"/>
      <c r="F249" s="169"/>
      <c r="G249" s="169"/>
      <c r="H249" s="132">
        <f t="shared" si="26"/>
        <v>0</v>
      </c>
      <c r="I249" s="169"/>
      <c r="J249" s="169"/>
      <c r="K249" s="176"/>
      <c r="L249" s="144">
        <f t="shared" si="27"/>
        <v>0</v>
      </c>
      <c r="M249" s="7"/>
      <c r="N249" s="7"/>
    </row>
    <row r="250" spans="1:14" ht="18" customHeight="1" x14ac:dyDescent="0.2">
      <c r="A250"/>
      <c r="B250" s="255"/>
      <c r="C250" s="94" t="s">
        <v>373</v>
      </c>
      <c r="D250" s="57" t="s">
        <v>371</v>
      </c>
      <c r="E250" s="168"/>
      <c r="F250" s="169"/>
      <c r="G250" s="169"/>
      <c r="H250" s="132">
        <f t="shared" si="26"/>
        <v>0</v>
      </c>
      <c r="I250" s="169"/>
      <c r="J250" s="169"/>
      <c r="K250" s="176"/>
      <c r="L250" s="144">
        <f t="shared" si="27"/>
        <v>0</v>
      </c>
      <c r="M250" s="7"/>
      <c r="N250" s="7"/>
    </row>
    <row r="251" spans="1:14" ht="22.5" x14ac:dyDescent="0.2">
      <c r="A251"/>
      <c r="B251" s="245" t="s">
        <v>295</v>
      </c>
      <c r="C251" s="47" t="s">
        <v>369</v>
      </c>
      <c r="D251" s="57" t="s">
        <v>296</v>
      </c>
      <c r="E251" s="168"/>
      <c r="F251" s="169">
        <v>9805983.4399999995</v>
      </c>
      <c r="G251" s="169">
        <v>8069508.8099999996</v>
      </c>
      <c r="H251" s="132">
        <f t="shared" si="26"/>
        <v>17875492.25</v>
      </c>
      <c r="I251" s="169"/>
      <c r="J251" s="169">
        <v>18380879.68</v>
      </c>
      <c r="K251" s="176">
        <v>1402074.81</v>
      </c>
      <c r="L251" s="144">
        <f t="shared" si="27"/>
        <v>19782954.489999998</v>
      </c>
      <c r="M251" s="7"/>
      <c r="N251" s="7"/>
    </row>
    <row r="252" spans="1:14" ht="19.5" customHeight="1" x14ac:dyDescent="0.2">
      <c r="A252"/>
      <c r="B252" s="246"/>
      <c r="C252" s="93" t="s">
        <v>225</v>
      </c>
      <c r="D252" s="83" t="s">
        <v>297</v>
      </c>
      <c r="E252" s="190"/>
      <c r="F252" s="191">
        <v>9805983.4399999995</v>
      </c>
      <c r="G252" s="191">
        <v>6667434</v>
      </c>
      <c r="H252" s="132">
        <f t="shared" si="26"/>
        <v>16473417.439999999</v>
      </c>
      <c r="I252" s="191"/>
      <c r="J252" s="191">
        <v>18380879.68</v>
      </c>
      <c r="K252" s="192"/>
      <c r="L252" s="144">
        <f t="shared" si="27"/>
        <v>18380879.68</v>
      </c>
      <c r="M252" s="7"/>
      <c r="N252" s="7"/>
    </row>
    <row r="253" spans="1:14" ht="21" customHeight="1" thickBot="1" x14ac:dyDescent="0.25">
      <c r="A253"/>
      <c r="B253" s="247"/>
      <c r="C253" s="94" t="s">
        <v>287</v>
      </c>
      <c r="D253" s="95" t="s">
        <v>298</v>
      </c>
      <c r="E253" s="199"/>
      <c r="F253" s="200"/>
      <c r="G253" s="200"/>
      <c r="H253" s="137">
        <f t="shared" si="26"/>
        <v>0</v>
      </c>
      <c r="I253" s="200"/>
      <c r="J253" s="200"/>
      <c r="K253" s="201"/>
      <c r="L253" s="153">
        <f t="shared" si="27"/>
        <v>0</v>
      </c>
      <c r="M253" s="7"/>
      <c r="N253" s="7"/>
    </row>
    <row r="254" spans="1:14" ht="14.25" x14ac:dyDescent="0.2">
      <c r="A254"/>
      <c r="B254" s="96"/>
      <c r="C254" s="85"/>
      <c r="D254" s="84"/>
      <c r="E254" s="86"/>
      <c r="F254" s="87"/>
      <c r="G254" s="87"/>
      <c r="H254" s="87"/>
      <c r="I254" s="67" t="s">
        <v>394</v>
      </c>
      <c r="J254" s="87"/>
      <c r="K254" s="7"/>
      <c r="L254" s="163" t="s">
        <v>398</v>
      </c>
    </row>
    <row r="255" spans="1:14" ht="13.5" thickBot="1" x14ac:dyDescent="0.25">
      <c r="A255"/>
      <c r="B255" s="97" t="s">
        <v>299</v>
      </c>
      <c r="C255" s="98">
        <v>2</v>
      </c>
      <c r="D255" s="44">
        <v>3</v>
      </c>
      <c r="E255" s="42">
        <v>4</v>
      </c>
      <c r="F255" s="42">
        <v>5</v>
      </c>
      <c r="G255" s="42">
        <v>6</v>
      </c>
      <c r="H255" s="42">
        <v>7</v>
      </c>
      <c r="I255" s="68">
        <v>8</v>
      </c>
      <c r="J255" s="42">
        <v>9</v>
      </c>
      <c r="K255" s="42">
        <v>10</v>
      </c>
      <c r="L255" s="43">
        <v>11</v>
      </c>
      <c r="M255" s="7"/>
      <c r="N255" s="7"/>
    </row>
    <row r="256" spans="1:14" ht="21.75" customHeight="1" x14ac:dyDescent="0.2">
      <c r="A256"/>
      <c r="B256" s="249" t="s">
        <v>295</v>
      </c>
      <c r="C256" s="51" t="s">
        <v>226</v>
      </c>
      <c r="D256" s="88" t="s">
        <v>300</v>
      </c>
      <c r="E256" s="193"/>
      <c r="F256" s="194"/>
      <c r="G256" s="194"/>
      <c r="H256" s="139">
        <f t="shared" ref="H256:H274" si="28">ROUND(E256+F256+G256,2)</f>
        <v>0</v>
      </c>
      <c r="I256" s="194"/>
      <c r="J256" s="194"/>
      <c r="K256" s="195"/>
      <c r="L256" s="140">
        <f t="shared" ref="L256:L274" si="29">ROUND(I256+J256+K256,2)</f>
        <v>0</v>
      </c>
      <c r="M256" s="7"/>
      <c r="N256" s="7"/>
    </row>
    <row r="257" spans="1:14" ht="21" customHeight="1" x14ac:dyDescent="0.2">
      <c r="A257"/>
      <c r="B257" s="246"/>
      <c r="C257" s="53" t="s">
        <v>290</v>
      </c>
      <c r="D257" s="82" t="s">
        <v>301</v>
      </c>
      <c r="E257" s="173"/>
      <c r="F257" s="174"/>
      <c r="G257" s="174"/>
      <c r="H257" s="132">
        <f t="shared" si="28"/>
        <v>0</v>
      </c>
      <c r="I257" s="174"/>
      <c r="J257" s="174"/>
      <c r="K257" s="175"/>
      <c r="L257" s="144">
        <f t="shared" si="29"/>
        <v>0</v>
      </c>
      <c r="M257" s="7"/>
      <c r="N257" s="7"/>
    </row>
    <row r="258" spans="1:14" ht="18.75" customHeight="1" x14ac:dyDescent="0.2">
      <c r="A258"/>
      <c r="B258" s="246"/>
      <c r="C258" s="51" t="s">
        <v>226</v>
      </c>
      <c r="D258" s="83" t="s">
        <v>302</v>
      </c>
      <c r="E258" s="190"/>
      <c r="F258" s="191"/>
      <c r="G258" s="191"/>
      <c r="H258" s="132">
        <f t="shared" si="28"/>
        <v>0</v>
      </c>
      <c r="I258" s="191"/>
      <c r="J258" s="191"/>
      <c r="K258" s="192"/>
      <c r="L258" s="144">
        <f t="shared" si="29"/>
        <v>0</v>
      </c>
      <c r="M258" s="7"/>
      <c r="N258" s="7"/>
    </row>
    <row r="259" spans="1:14" ht="18" customHeight="1" x14ac:dyDescent="0.2">
      <c r="A259"/>
      <c r="B259" s="246"/>
      <c r="C259" s="53" t="s">
        <v>227</v>
      </c>
      <c r="D259" s="82" t="s">
        <v>303</v>
      </c>
      <c r="E259" s="173"/>
      <c r="F259" s="174"/>
      <c r="G259" s="174">
        <v>1402074.81</v>
      </c>
      <c r="H259" s="132">
        <f t="shared" si="28"/>
        <v>1402074.81</v>
      </c>
      <c r="I259" s="174"/>
      <c r="J259" s="174"/>
      <c r="K259" s="175">
        <v>1402074.81</v>
      </c>
      <c r="L259" s="144">
        <f t="shared" si="29"/>
        <v>1402074.81</v>
      </c>
      <c r="M259" s="7"/>
      <c r="N259" s="7"/>
    </row>
    <row r="260" spans="1:14" ht="17.25" customHeight="1" x14ac:dyDescent="0.2">
      <c r="A260"/>
      <c r="B260" s="246"/>
      <c r="C260" s="99" t="s">
        <v>226</v>
      </c>
      <c r="D260" s="83" t="s">
        <v>304</v>
      </c>
      <c r="E260" s="190"/>
      <c r="F260" s="191"/>
      <c r="G260" s="191"/>
      <c r="H260" s="132">
        <f t="shared" si="28"/>
        <v>0</v>
      </c>
      <c r="I260" s="191"/>
      <c r="J260" s="191"/>
      <c r="K260" s="192"/>
      <c r="L260" s="144">
        <f t="shared" si="29"/>
        <v>0</v>
      </c>
      <c r="M260" s="7"/>
      <c r="N260" s="7"/>
    </row>
    <row r="261" spans="1:14" ht="18" customHeight="1" x14ac:dyDescent="0.2">
      <c r="A261"/>
      <c r="B261" s="250"/>
      <c r="C261" s="94" t="s">
        <v>372</v>
      </c>
      <c r="D261" s="58" t="s">
        <v>335</v>
      </c>
      <c r="E261" s="177"/>
      <c r="F261" s="178"/>
      <c r="G261" s="178"/>
      <c r="H261" s="132">
        <f t="shared" si="28"/>
        <v>0</v>
      </c>
      <c r="I261" s="178"/>
      <c r="J261" s="178"/>
      <c r="K261" s="179"/>
      <c r="L261" s="144">
        <f t="shared" si="29"/>
        <v>0</v>
      </c>
      <c r="M261" s="7"/>
      <c r="N261" s="7"/>
    </row>
    <row r="262" spans="1:14" ht="25.5" customHeight="1" x14ac:dyDescent="0.2">
      <c r="A262"/>
      <c r="B262" s="245" t="s">
        <v>305</v>
      </c>
      <c r="C262" s="47" t="s">
        <v>370</v>
      </c>
      <c r="D262" s="57" t="s">
        <v>134</v>
      </c>
      <c r="E262" s="168"/>
      <c r="F262" s="169">
        <v>4896069.51</v>
      </c>
      <c r="G262" s="169"/>
      <c r="H262" s="132">
        <f t="shared" si="28"/>
        <v>4896069.51</v>
      </c>
      <c r="I262" s="169"/>
      <c r="J262" s="169">
        <v>5801611.5199999996</v>
      </c>
      <c r="K262" s="176"/>
      <c r="L262" s="144">
        <f t="shared" si="29"/>
        <v>5801611.5199999996</v>
      </c>
      <c r="M262" s="7"/>
      <c r="N262" s="7"/>
    </row>
    <row r="263" spans="1:14" ht="19.5" customHeight="1" x14ac:dyDescent="0.2">
      <c r="A263"/>
      <c r="B263" s="251"/>
      <c r="C263" s="49" t="s">
        <v>225</v>
      </c>
      <c r="D263" s="83" t="s">
        <v>306</v>
      </c>
      <c r="E263" s="190"/>
      <c r="F263" s="191">
        <v>4896069.51</v>
      </c>
      <c r="G263" s="191"/>
      <c r="H263" s="132">
        <f t="shared" si="28"/>
        <v>4896069.51</v>
      </c>
      <c r="I263" s="191"/>
      <c r="J263" s="191">
        <v>5801611.5199999996</v>
      </c>
      <c r="K263" s="192"/>
      <c r="L263" s="144">
        <f t="shared" si="29"/>
        <v>5801611.5199999996</v>
      </c>
      <c r="M263" s="7"/>
      <c r="N263" s="7"/>
    </row>
    <row r="264" spans="1:14" ht="20.25" customHeight="1" x14ac:dyDescent="0.2">
      <c r="A264"/>
      <c r="B264" s="251"/>
      <c r="C264" s="51" t="s">
        <v>307</v>
      </c>
      <c r="D264" s="83" t="s">
        <v>308</v>
      </c>
      <c r="E264" s="190"/>
      <c r="F264" s="191">
        <v>4896069.51</v>
      </c>
      <c r="G264" s="191"/>
      <c r="H264" s="132">
        <f t="shared" si="28"/>
        <v>4896069.51</v>
      </c>
      <c r="I264" s="191"/>
      <c r="J264" s="191">
        <v>5801611.5199999996</v>
      </c>
      <c r="K264" s="192"/>
      <c r="L264" s="144">
        <f t="shared" si="29"/>
        <v>5801611.5199999996</v>
      </c>
      <c r="M264" s="7"/>
      <c r="N264" s="7"/>
    </row>
    <row r="265" spans="1:14" ht="18.75" customHeight="1" x14ac:dyDescent="0.2">
      <c r="A265"/>
      <c r="B265" s="251"/>
      <c r="C265" s="51" t="s">
        <v>226</v>
      </c>
      <c r="D265" s="90" t="s">
        <v>309</v>
      </c>
      <c r="E265" s="196"/>
      <c r="F265" s="197"/>
      <c r="G265" s="197"/>
      <c r="H265" s="132">
        <f t="shared" si="28"/>
        <v>0</v>
      </c>
      <c r="I265" s="197"/>
      <c r="J265" s="197"/>
      <c r="K265" s="198"/>
      <c r="L265" s="144">
        <f t="shared" si="29"/>
        <v>0</v>
      </c>
      <c r="M265" s="7"/>
      <c r="N265" s="7"/>
    </row>
    <row r="266" spans="1:14" ht="19.5" customHeight="1" x14ac:dyDescent="0.2">
      <c r="A266"/>
      <c r="B266" s="251"/>
      <c r="C266" s="53" t="s">
        <v>290</v>
      </c>
      <c r="D266" s="82" t="s">
        <v>310</v>
      </c>
      <c r="E266" s="173"/>
      <c r="F266" s="174"/>
      <c r="G266" s="174"/>
      <c r="H266" s="132">
        <f t="shared" si="28"/>
        <v>0</v>
      </c>
      <c r="I266" s="174"/>
      <c r="J266" s="174"/>
      <c r="K266" s="175"/>
      <c r="L266" s="144">
        <f t="shared" si="29"/>
        <v>0</v>
      </c>
      <c r="M266" s="7"/>
      <c r="N266" s="7"/>
    </row>
    <row r="267" spans="1:14" ht="19.5" customHeight="1" x14ac:dyDescent="0.2">
      <c r="A267"/>
      <c r="B267" s="251"/>
      <c r="C267" s="51" t="s">
        <v>226</v>
      </c>
      <c r="D267" s="83" t="s">
        <v>311</v>
      </c>
      <c r="E267" s="190"/>
      <c r="F267" s="191"/>
      <c r="G267" s="191"/>
      <c r="H267" s="132">
        <f t="shared" si="28"/>
        <v>0</v>
      </c>
      <c r="I267" s="191"/>
      <c r="J267" s="191"/>
      <c r="K267" s="192"/>
      <c r="L267" s="144">
        <f t="shared" si="29"/>
        <v>0</v>
      </c>
      <c r="M267" s="7"/>
      <c r="N267" s="7"/>
    </row>
    <row r="268" spans="1:14" ht="20.25" customHeight="1" x14ac:dyDescent="0.2">
      <c r="A268"/>
      <c r="B268" s="251"/>
      <c r="C268" s="53" t="s">
        <v>227</v>
      </c>
      <c r="D268" s="82" t="s">
        <v>312</v>
      </c>
      <c r="E268" s="173"/>
      <c r="F268" s="174"/>
      <c r="G268" s="174"/>
      <c r="H268" s="132">
        <f t="shared" si="28"/>
        <v>0</v>
      </c>
      <c r="I268" s="174"/>
      <c r="J268" s="174"/>
      <c r="K268" s="175"/>
      <c r="L268" s="144">
        <f t="shared" si="29"/>
        <v>0</v>
      </c>
      <c r="M268" s="7"/>
      <c r="N268" s="7"/>
    </row>
    <row r="269" spans="1:14" ht="16.899999999999999" customHeight="1" x14ac:dyDescent="0.2">
      <c r="A269"/>
      <c r="B269" s="251"/>
      <c r="C269" s="51" t="s">
        <v>226</v>
      </c>
      <c r="D269" s="83" t="s">
        <v>313</v>
      </c>
      <c r="E269" s="190"/>
      <c r="F269" s="191"/>
      <c r="G269" s="191"/>
      <c r="H269" s="132">
        <f t="shared" si="28"/>
        <v>0</v>
      </c>
      <c r="I269" s="191"/>
      <c r="J269" s="191"/>
      <c r="K269" s="192"/>
      <c r="L269" s="144">
        <f t="shared" si="29"/>
        <v>0</v>
      </c>
      <c r="M269" s="7"/>
      <c r="N269" s="7"/>
    </row>
    <row r="270" spans="1:14" ht="16.899999999999999" customHeight="1" x14ac:dyDescent="0.2">
      <c r="A270"/>
      <c r="B270" s="246"/>
      <c r="C270" s="99" t="s">
        <v>372</v>
      </c>
      <c r="D270" s="74" t="s">
        <v>336</v>
      </c>
      <c r="E270" s="183"/>
      <c r="F270" s="184"/>
      <c r="G270" s="184"/>
      <c r="H270" s="132">
        <f t="shared" si="28"/>
        <v>0</v>
      </c>
      <c r="I270" s="184"/>
      <c r="J270" s="184"/>
      <c r="K270" s="185"/>
      <c r="L270" s="144">
        <f t="shared" si="29"/>
        <v>0</v>
      </c>
      <c r="M270" s="7"/>
      <c r="N270" s="7"/>
    </row>
    <row r="271" spans="1:14" ht="27.75" customHeight="1" x14ac:dyDescent="0.2">
      <c r="A271"/>
      <c r="B271" s="127">
        <v>27</v>
      </c>
      <c r="C271" s="122" t="s">
        <v>362</v>
      </c>
      <c r="D271" s="76" t="s">
        <v>360</v>
      </c>
      <c r="E271" s="168">
        <v>250168</v>
      </c>
      <c r="F271" s="169">
        <v>2146240.91</v>
      </c>
      <c r="G271" s="184">
        <v>505249.61</v>
      </c>
      <c r="H271" s="132">
        <f t="shared" si="28"/>
        <v>2901658.52</v>
      </c>
      <c r="I271" s="169">
        <v>250168</v>
      </c>
      <c r="J271" s="169">
        <v>1878133.15</v>
      </c>
      <c r="K271" s="185">
        <v>627118.09</v>
      </c>
      <c r="L271" s="144">
        <f t="shared" si="29"/>
        <v>2755419.24</v>
      </c>
      <c r="M271" s="7"/>
      <c r="N271" s="7"/>
    </row>
    <row r="272" spans="1:14" ht="29.25" customHeight="1" x14ac:dyDescent="0.2">
      <c r="A272"/>
      <c r="B272" s="212">
        <v>30</v>
      </c>
      <c r="C272" s="213" t="s">
        <v>363</v>
      </c>
      <c r="D272" s="214" t="s">
        <v>361</v>
      </c>
      <c r="E272" s="183"/>
      <c r="F272" s="184"/>
      <c r="G272" s="184"/>
      <c r="H272" s="148">
        <f t="shared" si="28"/>
        <v>0</v>
      </c>
      <c r="I272" s="184"/>
      <c r="J272" s="184"/>
      <c r="K272" s="185"/>
      <c r="L272" s="149">
        <f t="shared" si="29"/>
        <v>0</v>
      </c>
      <c r="M272" s="7"/>
      <c r="N272" s="7"/>
    </row>
    <row r="273" spans="1:14" ht="29.25" customHeight="1" x14ac:dyDescent="0.2">
      <c r="A273"/>
      <c r="B273" s="223">
        <v>31</v>
      </c>
      <c r="C273" s="81" t="s">
        <v>400</v>
      </c>
      <c r="D273" s="224" t="s">
        <v>136</v>
      </c>
      <c r="E273" s="183"/>
      <c r="F273" s="184"/>
      <c r="G273" s="184"/>
      <c r="H273" s="148">
        <f t="shared" si="28"/>
        <v>0</v>
      </c>
      <c r="I273" s="184"/>
      <c r="J273" s="184"/>
      <c r="K273" s="184"/>
      <c r="L273" s="149">
        <f t="shared" si="29"/>
        <v>0</v>
      </c>
      <c r="M273" s="7"/>
      <c r="N273" s="7"/>
    </row>
    <row r="274" spans="1:14" ht="29.25" customHeight="1" thickBot="1" x14ac:dyDescent="0.25">
      <c r="A274"/>
      <c r="B274" s="215">
        <v>40</v>
      </c>
      <c r="C274" s="217" t="s">
        <v>404</v>
      </c>
      <c r="D274" s="216" t="s">
        <v>405</v>
      </c>
      <c r="E274" s="186"/>
      <c r="F274" s="187"/>
      <c r="G274" s="187"/>
      <c r="H274" s="137">
        <f t="shared" si="28"/>
        <v>0</v>
      </c>
      <c r="I274" s="187"/>
      <c r="J274" s="187"/>
      <c r="K274" s="187"/>
      <c r="L274" s="153">
        <f t="shared" si="29"/>
        <v>0</v>
      </c>
      <c r="M274" s="7"/>
      <c r="N274" s="7"/>
    </row>
    <row r="275" spans="1:14" s="105" customFormat="1" ht="15" x14ac:dyDescent="0.25">
      <c r="A275" s="100"/>
      <c r="B275" s="101"/>
      <c r="C275" s="102"/>
      <c r="D275" s="103"/>
      <c r="E275" s="104"/>
      <c r="F275" s="40"/>
      <c r="G275" s="40"/>
      <c r="H275" s="40"/>
      <c r="I275" s="40"/>
      <c r="J275" s="40"/>
      <c r="K275" s="13"/>
      <c r="L275" s="13"/>
    </row>
    <row r="276" spans="1:14" ht="19.5" customHeight="1" x14ac:dyDescent="0.2">
      <c r="A276"/>
      <c r="B276" s="39"/>
      <c r="C276" s="106" t="s">
        <v>314</v>
      </c>
      <c r="D276" s="252"/>
      <c r="E276" s="252"/>
      <c r="F276"/>
      <c r="G276" s="253" t="s">
        <v>406</v>
      </c>
      <c r="H276" s="253"/>
      <c r="I276" s="253"/>
      <c r="J276"/>
      <c r="K276" s="7"/>
      <c r="L276" s="7"/>
    </row>
    <row r="277" spans="1:14" x14ac:dyDescent="0.2">
      <c r="A277"/>
      <c r="B277" s="37"/>
      <c r="C277" s="107"/>
      <c r="D277" s="248" t="s">
        <v>315</v>
      </c>
      <c r="E277" s="248"/>
      <c r="F277"/>
      <c r="G277" s="254" t="s">
        <v>316</v>
      </c>
      <c r="H277" s="254"/>
      <c r="I277" s="254"/>
      <c r="J277"/>
      <c r="K277" s="7"/>
      <c r="L277" s="7"/>
    </row>
    <row r="278" spans="1:14" ht="19.5" customHeight="1" x14ac:dyDescent="0.2">
      <c r="A278"/>
      <c r="B278" s="108"/>
      <c r="C278" s="109" t="s">
        <v>317</v>
      </c>
      <c r="D278" s="262"/>
      <c r="E278" s="262"/>
      <c r="F278" s="37"/>
      <c r="G278" s="263" t="s">
        <v>407</v>
      </c>
      <c r="H278" s="263"/>
      <c r="I278" s="263"/>
      <c r="J278"/>
      <c r="K278" s="7"/>
      <c r="L278" s="7"/>
    </row>
    <row r="279" spans="1:14" x14ac:dyDescent="0.2">
      <c r="A279"/>
      <c r="B279" s="108"/>
      <c r="C279" s="108"/>
      <c r="D279" s="248" t="s">
        <v>315</v>
      </c>
      <c r="E279" s="248"/>
      <c r="F279"/>
      <c r="G279" s="254" t="s">
        <v>316</v>
      </c>
      <c r="H279" s="254"/>
      <c r="I279" s="254"/>
      <c r="J279"/>
      <c r="K279" s="7"/>
      <c r="L279" s="7"/>
    </row>
    <row r="280" spans="1:14" x14ac:dyDescent="0.2">
      <c r="A280"/>
      <c r="B280" s="108"/>
      <c r="C280" s="108"/>
      <c r="D280" s="108"/>
      <c r="E280" s="37"/>
      <c r="F280" s="37"/>
      <c r="G280" s="110"/>
      <c r="H280"/>
      <c r="I280" s="110"/>
      <c r="J280"/>
      <c r="K280" s="7"/>
      <c r="L280" s="7"/>
    </row>
    <row r="281" spans="1:14" ht="12" customHeight="1" x14ac:dyDescent="0.2">
      <c r="A281"/>
      <c r="B281" s="1"/>
      <c r="C281" s="111" t="s">
        <v>318</v>
      </c>
      <c r="D281" s="38"/>
      <c r="E281" s="244"/>
      <c r="F281" s="244"/>
      <c r="G281" s="244"/>
      <c r="H281" s="244"/>
      <c r="I281" s="110"/>
      <c r="J281"/>
      <c r="K281" s="7"/>
      <c r="L281" s="7"/>
    </row>
    <row r="282" spans="1:14" x14ac:dyDescent="0.2">
      <c r="A282"/>
      <c r="B282" s="40"/>
      <c r="C282" s="40"/>
      <c r="D282" s="40"/>
      <c r="E282" s="248" t="s">
        <v>319</v>
      </c>
      <c r="F282" s="248"/>
      <c r="G282" s="248"/>
      <c r="H282" s="248"/>
      <c r="K282" s="7"/>
      <c r="L282" s="7"/>
    </row>
    <row r="283" spans="1:14" x14ac:dyDescent="0.2">
      <c r="A283"/>
      <c r="B283" s="108"/>
      <c r="C283" s="108"/>
      <c r="D283" s="1"/>
      <c r="K283" s="7"/>
      <c r="L283" s="7"/>
    </row>
    <row r="284" spans="1:14" ht="23.25" customHeight="1" x14ac:dyDescent="0.2">
      <c r="A284"/>
      <c r="B284" s="108"/>
      <c r="C284" s="330" t="s">
        <v>320</v>
      </c>
      <c r="D284" s="330"/>
      <c r="E284" s="330"/>
      <c r="F284" s="330"/>
      <c r="G284" s="330"/>
      <c r="H284" s="112"/>
      <c r="J284" s="40"/>
      <c r="K284" s="7"/>
      <c r="L284" s="7"/>
    </row>
    <row r="285" spans="1:14" x14ac:dyDescent="0.2">
      <c r="A285"/>
      <c r="B285" s="108"/>
      <c r="C285" s="338" t="s">
        <v>321</v>
      </c>
      <c r="D285" s="338"/>
      <c r="E285" s="338"/>
      <c r="F285" s="338"/>
      <c r="G285" s="338"/>
      <c r="H285" s="113"/>
      <c r="J285" s="40"/>
      <c r="K285" s="7"/>
      <c r="L285" s="7"/>
    </row>
    <row r="286" spans="1:14" ht="25.5" customHeight="1" x14ac:dyDescent="0.2">
      <c r="A286"/>
      <c r="B286" s="1"/>
      <c r="C286" s="1"/>
      <c r="D286" s="1"/>
      <c r="H286"/>
      <c r="I286"/>
      <c r="J286"/>
      <c r="K286" s="7"/>
      <c r="L286" s="7"/>
    </row>
    <row r="287" spans="1:14" ht="21.75" customHeight="1" x14ac:dyDescent="0.2">
      <c r="A287"/>
      <c r="B287" s="1"/>
      <c r="C287" s="330" t="s">
        <v>322</v>
      </c>
      <c r="D287" s="330"/>
      <c r="E287" s="330"/>
      <c r="F287" s="330"/>
      <c r="G287" s="330"/>
      <c r="H287" s="114"/>
      <c r="I287"/>
      <c r="J287"/>
      <c r="K287" s="7"/>
      <c r="L287" s="7"/>
    </row>
    <row r="288" spans="1:14" x14ac:dyDescent="0.2">
      <c r="A288"/>
      <c r="B288" s="37"/>
      <c r="C288" s="337" t="s">
        <v>323</v>
      </c>
      <c r="D288" s="337"/>
      <c r="E288" s="337"/>
      <c r="F288" s="337"/>
      <c r="G288" s="337"/>
      <c r="H288" s="103"/>
      <c r="I288" s="110"/>
      <c r="J288"/>
      <c r="K288" s="7"/>
      <c r="L288" s="7"/>
    </row>
    <row r="289" spans="1:12" ht="26.25" customHeight="1" x14ac:dyDescent="0.2">
      <c r="A289"/>
      <c r="B289" s="1"/>
      <c r="C289" s="115" t="s">
        <v>324</v>
      </c>
      <c r="D289" s="37"/>
      <c r="E289" s="39"/>
      <c r="F289" s="116"/>
      <c r="G289" s="116"/>
      <c r="H289" s="116"/>
      <c r="I289" s="117"/>
      <c r="J289" s="117"/>
      <c r="K289" s="7"/>
      <c r="L289" s="7"/>
    </row>
    <row r="290" spans="1:12" ht="4.9000000000000004" customHeight="1" x14ac:dyDescent="0.2">
      <c r="A290"/>
      <c r="B290" s="37"/>
      <c r="C290" s="37"/>
      <c r="D290" s="37"/>
      <c r="E290" s="38"/>
      <c r="F290" s="38"/>
      <c r="G290" s="38"/>
      <c r="H290" s="38"/>
      <c r="I290" s="110"/>
      <c r="J290" s="110"/>
      <c r="K290" s="7"/>
      <c r="L290" s="7"/>
    </row>
  </sheetData>
  <mergeCells count="253">
    <mergeCell ref="B14:C14"/>
    <mergeCell ref="B15:C15"/>
    <mergeCell ref="B21:C21"/>
    <mergeCell ref="B22:C22"/>
    <mergeCell ref="B17:C20"/>
    <mergeCell ref="B23:C23"/>
    <mergeCell ref="B24:C24"/>
    <mergeCell ref="B25:C25"/>
    <mergeCell ref="B117:C117"/>
    <mergeCell ref="B26:C26"/>
    <mergeCell ref="B27:C27"/>
    <mergeCell ref="B28:C28"/>
    <mergeCell ref="B33:C33"/>
    <mergeCell ref="B34:C34"/>
    <mergeCell ref="B48:C48"/>
    <mergeCell ref="B49:C49"/>
    <mergeCell ref="B78:C78"/>
    <mergeCell ref="B91:C91"/>
    <mergeCell ref="B90:C90"/>
    <mergeCell ref="C288:G288"/>
    <mergeCell ref="C284:G284"/>
    <mergeCell ref="C285:G285"/>
    <mergeCell ref="B35:C35"/>
    <mergeCell ref="B36:C36"/>
    <mergeCell ref="B50:C50"/>
    <mergeCell ref="B54:C54"/>
    <mergeCell ref="B45:C45"/>
    <mergeCell ref="B46:C46"/>
    <mergeCell ref="B47:C47"/>
    <mergeCell ref="B53:C53"/>
    <mergeCell ref="B52:C52"/>
    <mergeCell ref="D65:D68"/>
    <mergeCell ref="E65:H65"/>
    <mergeCell ref="B55:C55"/>
    <mergeCell ref="B56:C56"/>
    <mergeCell ref="B57:C57"/>
    <mergeCell ref="B58:C58"/>
    <mergeCell ref="B59:C59"/>
    <mergeCell ref="B60:C60"/>
    <mergeCell ref="B61:C61"/>
    <mergeCell ref="B62:C62"/>
    <mergeCell ref="E66:E68"/>
    <mergeCell ref="F66:F68"/>
    <mergeCell ref="B2:K2"/>
    <mergeCell ref="B3:K3"/>
    <mergeCell ref="B4:K4"/>
    <mergeCell ref="E5:G5"/>
    <mergeCell ref="D8:I8"/>
    <mergeCell ref="C287:G287"/>
    <mergeCell ref="B29:C29"/>
    <mergeCell ref="B30:C30"/>
    <mergeCell ref="B31:C31"/>
    <mergeCell ref="B32:C32"/>
    <mergeCell ref="B12:C12"/>
    <mergeCell ref="B13:C13"/>
    <mergeCell ref="B8:C8"/>
    <mergeCell ref="B9:C9"/>
    <mergeCell ref="B10:C10"/>
    <mergeCell ref="B11:C11"/>
    <mergeCell ref="D9:I9"/>
    <mergeCell ref="D13:I13"/>
    <mergeCell ref="E17:H17"/>
    <mergeCell ref="I17:L17"/>
    <mergeCell ref="H18:H20"/>
    <mergeCell ref="L18:L20"/>
    <mergeCell ref="D10:I10"/>
    <mergeCell ref="D17:D20"/>
    <mergeCell ref="K18:K20"/>
    <mergeCell ref="B51:C51"/>
    <mergeCell ref="B37:C37"/>
    <mergeCell ref="E40:E42"/>
    <mergeCell ref="E39:H39"/>
    <mergeCell ref="I39:L39"/>
    <mergeCell ref="L40:L42"/>
    <mergeCell ref="F40:F42"/>
    <mergeCell ref="B43:C43"/>
    <mergeCell ref="B44:C44"/>
    <mergeCell ref="B39:C42"/>
    <mergeCell ref="G40:G42"/>
    <mergeCell ref="K40:K42"/>
    <mergeCell ref="G66:G68"/>
    <mergeCell ref="B63:C63"/>
    <mergeCell ref="B65:C68"/>
    <mergeCell ref="B76:C76"/>
    <mergeCell ref="B77:C77"/>
    <mergeCell ref="H66:H68"/>
    <mergeCell ref="I66:I68"/>
    <mergeCell ref="B71:C71"/>
    <mergeCell ref="B72:C72"/>
    <mergeCell ref="B73:C73"/>
    <mergeCell ref="L66:L68"/>
    <mergeCell ref="B79:C79"/>
    <mergeCell ref="B80:C80"/>
    <mergeCell ref="B69:C69"/>
    <mergeCell ref="B70:C70"/>
    <mergeCell ref="B74:C74"/>
    <mergeCell ref="B75:C75"/>
    <mergeCell ref="B94:C97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D94:D97"/>
    <mergeCell ref="E94:H94"/>
    <mergeCell ref="I94:L94"/>
    <mergeCell ref="E95:E97"/>
    <mergeCell ref="F95:F97"/>
    <mergeCell ref="H95:H97"/>
    <mergeCell ref="I95:I97"/>
    <mergeCell ref="J95:J97"/>
    <mergeCell ref="L95:L97"/>
    <mergeCell ref="K95:K9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G95:G97"/>
    <mergeCell ref="B110:C110"/>
    <mergeCell ref="B113:C113"/>
    <mergeCell ref="B114:C114"/>
    <mergeCell ref="B115:C115"/>
    <mergeCell ref="B116:C116"/>
    <mergeCell ref="B118:C118"/>
    <mergeCell ref="F122:F124"/>
    <mergeCell ref="H122:H124"/>
    <mergeCell ref="B111:C111"/>
    <mergeCell ref="B112:C112"/>
    <mergeCell ref="B128:C128"/>
    <mergeCell ref="B129:C129"/>
    <mergeCell ref="B119:C119"/>
    <mergeCell ref="B121:C124"/>
    <mergeCell ref="G122:G124"/>
    <mergeCell ref="B136:C136"/>
    <mergeCell ref="B137:C137"/>
    <mergeCell ref="L122:L124"/>
    <mergeCell ref="B125:C125"/>
    <mergeCell ref="B126:C126"/>
    <mergeCell ref="B127:C127"/>
    <mergeCell ref="D121:D124"/>
    <mergeCell ref="E121:H121"/>
    <mergeCell ref="I121:L121"/>
    <mergeCell ref="E122:E124"/>
    <mergeCell ref="B130:C130"/>
    <mergeCell ref="B131:C131"/>
    <mergeCell ref="B132:C132"/>
    <mergeCell ref="B133:C133"/>
    <mergeCell ref="B134:C134"/>
    <mergeCell ref="B135:C135"/>
    <mergeCell ref="K122:K124"/>
    <mergeCell ref="I122:I124"/>
    <mergeCell ref="J122:J124"/>
    <mergeCell ref="H141:H143"/>
    <mergeCell ref="I141:I143"/>
    <mergeCell ref="J141:J143"/>
    <mergeCell ref="L141:L143"/>
    <mergeCell ref="K141:K143"/>
    <mergeCell ref="D140:D143"/>
    <mergeCell ref="E140:H140"/>
    <mergeCell ref="I140:L140"/>
    <mergeCell ref="E141:E143"/>
    <mergeCell ref="F141:F143"/>
    <mergeCell ref="B138:C138"/>
    <mergeCell ref="B140:C143"/>
    <mergeCell ref="B144:C144"/>
    <mergeCell ref="B145:C145"/>
    <mergeCell ref="B146:C146"/>
    <mergeCell ref="B147:C147"/>
    <mergeCell ref="B160:C160"/>
    <mergeCell ref="B162:C162"/>
    <mergeCell ref="B148:C148"/>
    <mergeCell ref="B149:C149"/>
    <mergeCell ref="B150:C150"/>
    <mergeCell ref="B161:C161"/>
    <mergeCell ref="B151:C151"/>
    <mergeCell ref="B152:C152"/>
    <mergeCell ref="B153:C153"/>
    <mergeCell ref="E169:E171"/>
    <mergeCell ref="H169:H171"/>
    <mergeCell ref="B154:C154"/>
    <mergeCell ref="B155:C155"/>
    <mergeCell ref="B156:C156"/>
    <mergeCell ref="F169:F171"/>
    <mergeCell ref="B157:C157"/>
    <mergeCell ref="B159:C159"/>
    <mergeCell ref="B173:B177"/>
    <mergeCell ref="D168:D171"/>
    <mergeCell ref="B163:C163"/>
    <mergeCell ref="B165:L165"/>
    <mergeCell ref="B178:B180"/>
    <mergeCell ref="B181:B183"/>
    <mergeCell ref="B207:B209"/>
    <mergeCell ref="B232:B237"/>
    <mergeCell ref="B241:B250"/>
    <mergeCell ref="B238:B240"/>
    <mergeCell ref="B184:B186"/>
    <mergeCell ref="B187:B189"/>
    <mergeCell ref="B192:B194"/>
    <mergeCell ref="B201:B206"/>
    <mergeCell ref="B226:B229"/>
    <mergeCell ref="B215:B218"/>
    <mergeCell ref="B219:B222"/>
    <mergeCell ref="B223:B225"/>
    <mergeCell ref="B196:B198"/>
    <mergeCell ref="E281:H281"/>
    <mergeCell ref="B251:B253"/>
    <mergeCell ref="E282:H282"/>
    <mergeCell ref="B256:B261"/>
    <mergeCell ref="B262:B270"/>
    <mergeCell ref="D276:E276"/>
    <mergeCell ref="G276:I276"/>
    <mergeCell ref="D277:E277"/>
    <mergeCell ref="G277:I277"/>
    <mergeCell ref="D279:E279"/>
    <mergeCell ref="G279:I279"/>
    <mergeCell ref="D278:E278"/>
    <mergeCell ref="G278:I278"/>
    <mergeCell ref="L169:L171"/>
    <mergeCell ref="E168:H168"/>
    <mergeCell ref="I168:L168"/>
    <mergeCell ref="G169:G171"/>
    <mergeCell ref="K169:K171"/>
    <mergeCell ref="B166:L166"/>
    <mergeCell ref="J169:J171"/>
    <mergeCell ref="I169:I171"/>
    <mergeCell ref="E18:E20"/>
    <mergeCell ref="I18:I20"/>
    <mergeCell ref="F18:F20"/>
    <mergeCell ref="J18:J20"/>
    <mergeCell ref="G18:G20"/>
    <mergeCell ref="G141:G143"/>
    <mergeCell ref="B158:C158"/>
    <mergeCell ref="I65:L65"/>
    <mergeCell ref="K66:K68"/>
    <mergeCell ref="J40:J42"/>
    <mergeCell ref="J66:J68"/>
    <mergeCell ref="H40:H42"/>
    <mergeCell ref="I40:I42"/>
    <mergeCell ref="D39:D42"/>
    <mergeCell ref="B168:B171"/>
    <mergeCell ref="C168:C171"/>
  </mergeCells>
  <phoneticPr fontId="0" type="noConversion"/>
  <pageMargins left="0.75" right="0.75" top="1" bottom="1" header="0.5" footer="0.5"/>
  <pageSetup paperSize="9" scale="69" fitToHeight="0" orientation="landscape" r:id="rId1"/>
  <headerFooter alignWithMargins="0"/>
  <rowBreaks count="10" manualBreakCount="10">
    <brk id="37" max="16383" man="1"/>
    <brk id="63" max="16383" man="1"/>
    <brk id="92" max="16383" man="1"/>
    <brk id="119" max="16383" man="1"/>
    <brk id="138" max="16383" man="1"/>
    <brk id="164" max="16383" man="1"/>
    <brk id="189" max="16383" man="1"/>
    <brk id="210" max="16383" man="1"/>
    <brk id="229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fetisov</dc:creator>
  <cp:lastModifiedBy>Грипич ТВ</cp:lastModifiedBy>
  <dcterms:created xsi:type="dcterms:W3CDTF">2011-11-03T09:54:17Z</dcterms:created>
  <dcterms:modified xsi:type="dcterms:W3CDTF">2017-02-27T12:18:32Z</dcterms:modified>
</cp:coreProperties>
</file>